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сюша\Desktop\"/>
    </mc:Choice>
  </mc:AlternateContent>
  <bookViews>
    <workbookView xWindow="120" yWindow="120" windowWidth="21840" windowHeight="12525"/>
  </bookViews>
  <sheets>
    <sheet name="приложение 4" sheetId="1" r:id="rId1"/>
    <sheet name="приложение 4 продолжение" sheetId="2" r:id="rId2"/>
    <sheet name="Лист3" sheetId="3" r:id="rId3"/>
  </sheets>
  <definedNames>
    <definedName name="_xlnm.Print_Titles" localSheetId="0">'приложение 4'!$21:$23</definedName>
  </definedNames>
  <calcPr calcId="162913"/>
</workbook>
</file>

<file path=xl/calcChain.xml><?xml version="1.0" encoding="utf-8"?>
<calcChain xmlns="http://schemas.openxmlformats.org/spreadsheetml/2006/main">
  <c r="G26" i="1" l="1"/>
  <c r="K86" i="1"/>
  <c r="K46" i="1"/>
  <c r="K50" i="1" s="1"/>
  <c r="K40" i="1"/>
  <c r="K38" i="1"/>
  <c r="K36" i="1"/>
  <c r="K34" i="1"/>
  <c r="K32" i="1"/>
  <c r="K30" i="1"/>
  <c r="K42" i="1" s="1"/>
  <c r="K44" i="1" s="1"/>
  <c r="K28" i="1"/>
  <c r="G106" i="1"/>
  <c r="G105" i="1"/>
  <c r="G96" i="1"/>
  <c r="G97" i="1"/>
  <c r="G98" i="1"/>
  <c r="G99" i="1"/>
  <c r="G100" i="1"/>
  <c r="G101" i="1"/>
  <c r="G95" i="1"/>
  <c r="G83" i="1"/>
  <c r="G84" i="1"/>
  <c r="G85" i="1"/>
  <c r="G86" i="1"/>
  <c r="G87" i="1"/>
  <c r="G88" i="1"/>
  <c r="G89" i="1"/>
  <c r="G90" i="1"/>
  <c r="G91" i="1"/>
  <c r="G92" i="1"/>
  <c r="G93" i="1"/>
  <c r="G82" i="1"/>
  <c r="G72" i="1"/>
  <c r="G73" i="1"/>
  <c r="G74" i="1"/>
  <c r="G75" i="1"/>
  <c r="G76" i="1"/>
  <c r="G77" i="1"/>
  <c r="G78" i="1"/>
  <c r="G79" i="1"/>
  <c r="G71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J105" i="1"/>
  <c r="I106" i="1"/>
  <c r="N96" i="1"/>
  <c r="N97" i="1"/>
  <c r="N98" i="1"/>
  <c r="N99" i="1"/>
  <c r="N100" i="1"/>
  <c r="N101" i="1"/>
  <c r="N95" i="1"/>
  <c r="N72" i="1"/>
  <c r="N73" i="1"/>
  <c r="N74" i="1"/>
  <c r="N75" i="1"/>
  <c r="N76" i="1"/>
  <c r="N77" i="1"/>
  <c r="N78" i="1"/>
  <c r="N79" i="1"/>
  <c r="N71" i="1"/>
  <c r="N80" i="1" s="1"/>
  <c r="H106" i="1"/>
  <c r="F106" i="1"/>
  <c r="I102" i="1"/>
  <c r="L102" i="1"/>
  <c r="M102" i="1"/>
  <c r="N102" i="1"/>
  <c r="P102" i="1"/>
  <c r="F101" i="1"/>
  <c r="F100" i="1"/>
  <c r="F99" i="1"/>
  <c r="F98" i="1"/>
  <c r="F97" i="1"/>
  <c r="F96" i="1"/>
  <c r="F95" i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38" i="1"/>
  <c r="J38" i="1" s="1"/>
  <c r="H41" i="1"/>
  <c r="J41" i="1" s="1"/>
  <c r="I80" i="1"/>
  <c r="L80" i="1"/>
  <c r="M80" i="1"/>
  <c r="P80" i="1"/>
  <c r="Q80" i="1"/>
  <c r="Q108" i="1" s="1"/>
  <c r="R80" i="1"/>
  <c r="R108" i="1" s="1"/>
  <c r="S80" i="1"/>
  <c r="S108" i="1" s="1"/>
  <c r="F79" i="1"/>
  <c r="F78" i="1"/>
  <c r="F77" i="1"/>
  <c r="F76" i="1"/>
  <c r="F75" i="1"/>
  <c r="F74" i="1"/>
  <c r="F73" i="1"/>
  <c r="F72" i="1"/>
  <c r="F71" i="1"/>
  <c r="F80" i="1" l="1"/>
  <c r="J106" i="1"/>
  <c r="K48" i="1"/>
  <c r="J102" i="1"/>
  <c r="G102" i="1"/>
  <c r="G80" i="1"/>
  <c r="I108" i="1"/>
  <c r="M108" i="1"/>
  <c r="P108" i="1"/>
  <c r="H102" i="1"/>
  <c r="F102" i="1"/>
  <c r="F108" i="1" s="1"/>
  <c r="N108" i="1"/>
  <c r="L108" i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G108" i="1" l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0" i="1"/>
  <c r="J40" i="1" s="1"/>
  <c r="H39" i="1"/>
  <c r="J39" i="1" s="1"/>
  <c r="H37" i="1"/>
  <c r="J37" i="1" s="1"/>
  <c r="H36" i="1"/>
  <c r="J36" i="1" s="1"/>
  <c r="H35" i="1"/>
  <c r="J35" i="1" s="1"/>
  <c r="H34" i="1"/>
  <c r="J34" i="1" s="1"/>
  <c r="H33" i="1" l="1"/>
  <c r="J33" i="1" s="1"/>
  <c r="H32" i="1"/>
  <c r="J32" i="1" s="1"/>
  <c r="H31" i="1"/>
  <c r="J31" i="1" s="1"/>
  <c r="H30" i="1"/>
  <c r="J30" i="1" s="1"/>
  <c r="H27" i="1"/>
  <c r="J27" i="1" s="1"/>
  <c r="H26" i="1"/>
  <c r="J26" i="1" s="1"/>
  <c r="H29" i="1"/>
  <c r="J29" i="1" s="1"/>
  <c r="H28" i="1"/>
  <c r="J28" i="1" s="1"/>
  <c r="J80" i="1" l="1"/>
  <c r="J108" i="1" s="1"/>
  <c r="H80" i="1"/>
  <c r="H108" i="1" s="1"/>
</calcChain>
</file>

<file path=xl/sharedStrings.xml><?xml version="1.0" encoding="utf-8"?>
<sst xmlns="http://schemas.openxmlformats.org/spreadsheetml/2006/main" count="290" uniqueCount="190">
  <si>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</si>
  <si>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</si>
  <si>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</si>
  <si>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</si>
  <si>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</si>
  <si>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форма   </t>
  </si>
  <si>
    <t>           Информация субъекта естественной монополии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</si>
  <si>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</si>
  <si>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</si>
  <si>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</si>
  <si>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</si>
  <si>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</si>
  <si>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</si>
  <si>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</si>
  <si>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</si>
  <si>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</si>
  <si>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</si>
  <si>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</si>
  <si>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</si>
  <si>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</si>
  <si>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1.1.</t>
  </si>
  <si>
    <t>      Руководитель организации ______________________________________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</si>
  <si>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</si>
  <si>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</si>
  <si>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</si>
  <si>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</si>
  <si>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</si>
  <si>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</si>
  <si>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факт года (полугодия), предшествующего отчетному периоду</t>
  </si>
  <si>
    <t>план (год)</t>
  </si>
  <si>
    <t>факт текущего года (полугодия)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</si>
  <si>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</si>
  <si>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</si>
  <si>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</si>
  <si>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</si>
  <si>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</si>
  <si>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</si>
  <si>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…..</t>
  </si>
  <si>
    <t>Руководитель организации ____________________________________________</t>
  </si>
  <si>
    <t>______________________</t>
  </si>
  <si>
    <t>ГКП "Костанай-Су" акимата города Костаная ГУ "Отдел жилищно-коммунального хозяйства, пассажирского транспорта и автомобильных дорог акимата города Костаная"</t>
  </si>
  <si>
    <t>    наименование субъекта естественной монополии</t>
  </si>
  <si>
    <t>кем утвержден(а) программа (проект) (дата, номер приказа):</t>
  </si>
  <si>
    <t>Услуги по подаче воды по магистральным трубопроводам и распределительным сетям (вода питьевая)</t>
  </si>
  <si>
    <t>п.м.</t>
  </si>
  <si>
    <t>п.м</t>
  </si>
  <si>
    <t>1.2.</t>
  </si>
  <si>
    <t>1.3.</t>
  </si>
  <si>
    <t>1.4.</t>
  </si>
  <si>
    <t>Реконструкция сетей водопровода по улице 5 Апреля в границах улиц Амангельды - Шипина, по улице Шипина в границах улиц Амангельды - Каирбекова г.Костанай, ПСД/СМР</t>
  </si>
  <si>
    <t>Реконструкция сетей водопровода  по улице Валиханова в  границах улиц Бородина-Алтынсарина г.Костанай, ПСД/СМР</t>
  </si>
  <si>
    <t>Реконструкция сетей водопровода  по улице Пушкина в  границах улиц Козыбаева-Бородина г.Костанай, ПСД/СМР</t>
  </si>
  <si>
    <t>Реконструкция сетей водопровода по улице Киевская в границах улиц Герцена - Каирбекова г. Костанай, ПСД/СМР</t>
  </si>
  <si>
    <t>1.5.</t>
  </si>
  <si>
    <t>Реконструкция водопровода по улице Орджоникидзе в границах улиц Баймагамбетова до Гормолзавода г.Костанай, ПСД/СМР</t>
  </si>
  <si>
    <t>1.6.</t>
  </si>
  <si>
    <t>Реконструкция сетей водопровода по улице Орджоникидзе в границах улиц Каирбекова-Алтынсарина г.Костанай, ПСД/СМР</t>
  </si>
  <si>
    <t>1.7.</t>
  </si>
  <si>
    <t>Реконструкция сетей водопровода п. Амангельды по улице Северная в границах улиц Абая-Школьная г.Костанай, ПСД/СМР</t>
  </si>
  <si>
    <t>1.8.</t>
  </si>
  <si>
    <t>1.9.</t>
  </si>
  <si>
    <t>1.10.</t>
  </si>
  <si>
    <t>1.11.</t>
  </si>
  <si>
    <t>Реконструкция сетей водопровда по улице О.Шипина до переулка Рабочий г.Костанай, ПСД/СМР</t>
  </si>
  <si>
    <t>1.12.</t>
  </si>
  <si>
    <t>Реконструкция сетей водопровода по улице Джангильдина в границах улиц Садовая-Рудненская г.Костанай, ПСД/СМР</t>
  </si>
  <si>
    <t>1.13.</t>
  </si>
  <si>
    <t>Реконструкция сетей водопровода по улице Джамбула в границах улиц Наримановская-Фролова г.Костанай, ПСД/СМР</t>
  </si>
  <si>
    <t>1.14.</t>
  </si>
  <si>
    <t>Реконструкция водовода по улице Лермонтова в границах от магазина "Восток" до ул. Каирбекова, ПСД/СМР</t>
  </si>
  <si>
    <t>1.15.</t>
  </si>
  <si>
    <t>Замена запорной арматуры на сетях водопровода г.Костанай</t>
  </si>
  <si>
    <t>ед.</t>
  </si>
  <si>
    <t>1.16.</t>
  </si>
  <si>
    <t>1.17.</t>
  </si>
  <si>
    <t>Реконструкция  водопровода по улице Волынова в границах улиц Абая-Гашека г.Костанай, ПСД</t>
  </si>
  <si>
    <t>1.18.</t>
  </si>
  <si>
    <t>Реконструкция водопровода по улице В.Интернационалистов до строительного колледжа г.Костанай, ПСД</t>
  </si>
  <si>
    <t>1.19.</t>
  </si>
  <si>
    <t>Реконструкция водопровода Д-500 мм по улице Киевская в границах улиц Герцена-Каирбекова г.Костанай, ПСД</t>
  </si>
  <si>
    <t>1.20.</t>
  </si>
  <si>
    <t>Реконструкция водопровода по улице Ленинградская в границах улиц Баймагамбетова-Западная г.Костанай, ПСД</t>
  </si>
  <si>
    <t>1.21.</t>
  </si>
  <si>
    <t>Реконструкция водопровода по улице Гвардейская в границах улиц Рудненская-Карбышева г.Костанай, ПСД</t>
  </si>
  <si>
    <t>1.22.</t>
  </si>
  <si>
    <t>1.23.</t>
  </si>
  <si>
    <t>Реконструкция водопровода по улице Л.Чайкиной в границах улиц Матросова-Чапаева г.Костанай, ПСД</t>
  </si>
  <si>
    <t>1.24.</t>
  </si>
  <si>
    <t>1.25.</t>
  </si>
  <si>
    <t>1.26.</t>
  </si>
  <si>
    <t>1.27.</t>
  </si>
  <si>
    <t>1.28.</t>
  </si>
  <si>
    <t>1.29.</t>
  </si>
  <si>
    <t>Работы по предпроектному осмотру, разработке ТЗ и ТРП, согласованию ТЗ и ТРП с Системным Оператором для установки АСКУЭ</t>
  </si>
  <si>
    <t>1.30.</t>
  </si>
  <si>
    <t>Дизельная насосная установка для водопонижения с максимальной производительностью 583 м3/час</t>
  </si>
  <si>
    <t>Реконструкция водовода Д-400 мм по ул. Карбышева от ул.Чернышевского до ул. Мауленова, 33/7 в г.Костанай, СМР</t>
  </si>
  <si>
    <t>Модернизация ОСВ, СМР</t>
  </si>
  <si>
    <t>Реконструкция системы дезинфекции, СМР</t>
  </si>
  <si>
    <t>Закуп оборудования для химико-аналитической лаборатории</t>
  </si>
  <si>
    <t>Внедрение системы дистанционного контроля (SCADA) и управления</t>
  </si>
  <si>
    <t>Закуп спецтехники и автотранспорта</t>
  </si>
  <si>
    <t>Внедрение ГИС и гидравлической модели водопровода и канализации</t>
  </si>
  <si>
    <t>Итого по услуге водоснабжения (вода питьевая)</t>
  </si>
  <si>
    <t>тыс. тенге</t>
  </si>
  <si>
    <t>х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</si>
  <si>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</si>
  <si>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</si>
  <si>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</si>
  <si>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</si>
  <si>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</si>
  <si>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</si>
  <si>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</si>
  <si>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</si>
  <si>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</si>
  <si>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Услуги по отводу и очистке сточных вод</t>
  </si>
  <si>
    <t>2.1.</t>
  </si>
  <si>
    <t>Реконструкция напорного коллектора в границах от КНС №2 до колодца-гасителя по улице Маяковского г.Костанай, ПСД/СМР</t>
  </si>
  <si>
    <t>2.2.</t>
  </si>
  <si>
    <t>Реконструкция напорного коллектора от КНС "Онкология" до ул. Каирбекова г.Костанай, ПСД/СМР</t>
  </si>
  <si>
    <t>2.3.</t>
  </si>
  <si>
    <t>Реконструкция напорного коллектора от улицы 2-я Совхозная до ул.Каирбекова г.Костанай, ПСД/СМР</t>
  </si>
  <si>
    <t>2.4.</t>
  </si>
  <si>
    <t>2.5.</t>
  </si>
  <si>
    <t>2.6.</t>
  </si>
  <si>
    <t>2.7.</t>
  </si>
  <si>
    <t>Токарно-винторезный станок с расстоянием между центрами 4000 мм, диаметром обработки 540 мм</t>
  </si>
  <si>
    <t>2.8.</t>
  </si>
  <si>
    <t>Токарно-винторезный станок с длиной обрабатываемой заготовки 2000 мм</t>
  </si>
  <si>
    <t>2.9.</t>
  </si>
  <si>
    <t>Поливомоечная машина с каналопромывочным оборудованием, диаметр очищаемых трубопроводов 50-300 мм</t>
  </si>
  <si>
    <t>2.10.</t>
  </si>
  <si>
    <t>Реконструкция самотечного канализационного коллектора Д-800 мм по ул. Базовая г.Костанай, СМР</t>
  </si>
  <si>
    <t>2.11.</t>
  </si>
  <si>
    <t>Реконструкция самотечного канализационного коллектора Д-300 мм от ул. Майлина (по территории фабрики "Большевичка"), по ул. Урицкого до ул. Победы г.Костанай, СМР</t>
  </si>
  <si>
    <t>2.12.</t>
  </si>
  <si>
    <t>Реконтрукция самотечного коллектора по ул. В.Интернационалистов от ул. Арыстанбекова до ул. Гашека, СМР</t>
  </si>
  <si>
    <t>2.13.</t>
  </si>
  <si>
    <t>Реконструкция самотечного коллектора по ул. Дощанова в границах ул. Майлина-ул. П.Борцов в границах ул. Дощанова-ул.Фролова, СМР</t>
  </si>
  <si>
    <t>2.14.</t>
  </si>
  <si>
    <t>2.15.</t>
  </si>
  <si>
    <t>2.16.</t>
  </si>
  <si>
    <t>Итого по услуге водоотведения</t>
  </si>
  <si>
    <t>Услуги по подаче воды по магистральным трубопроводам и распределительным сетям (вода техническая)</t>
  </si>
  <si>
    <t>3.1.</t>
  </si>
  <si>
    <t>Капитальный ремонт сетей водопровода замена запорной арматуры</t>
  </si>
  <si>
    <t>Итого по услуге водоснабжения (вода техническая)</t>
  </si>
  <si>
    <t>Всего на 2017 год</t>
  </si>
  <si>
    <t>Реконструкция водовода подачи воды на ТЭЦ Д-400 мм г.Костанай, СМР</t>
  </si>
  <si>
    <t>Строительство резервуаров чистой воды внутриквартальной насосной станции микрорайона "Аэропорт" г.Костанай, СМР</t>
  </si>
  <si>
    <t>Файзулаев Е. Р.</t>
  </si>
  <si>
    <t>Панаетов В.А.</t>
  </si>
  <si>
    <t>Начальник инвестиционного отдела</t>
  </si>
  <si>
    <t>Реконструкция самотечного коллектора по улице Победы в границах улиц Сьянова г.Костанай, ПСД</t>
  </si>
  <si>
    <t>Замена запорной арматуры на напорном коллекторе (средняя нитка) от ГКНС до накопителя-испарителя г.Костанай, СМР</t>
  </si>
  <si>
    <t>Реконструкция сетей водопровода по улице Фролова в границах улиц 8 марта-Джамбула, ПСД/СМР</t>
  </si>
  <si>
    <t>Реконструкция сетей водопровода по улице Маяковского в границах улиц Чкалова-Волынова г.Костанай, ПСД/СМР</t>
  </si>
  <si>
    <t>Реконструкция сетей водопровода Д-500 мм по улице Карбышева в границах улиц В.Интернационалистов-Гвардейская г.Костанай ПСД/СМР</t>
  </si>
  <si>
    <t>Реконструкция водопровода Д-600 мм по улице Козыбаева в границах улиц Шевченко-Козыбаева, 281 (лог) г.Костанай, ПСД</t>
  </si>
  <si>
    <t>Реконструкция водопровода по улице Восточная в границах улиц Л.Чайкиной-40 лет Октября-Матросова г.Костанай, ПСД</t>
  </si>
  <si>
    <t>Реконструкция водопровода по улице Кубеева в границах улиц Герцена-Каирбекова г.Костанай, ПСД</t>
  </si>
  <si>
    <t>Реконструкция водопровода по улице Набережная в границах улиц Гоголя-Аль-Фараби и по улице Гоголя в границах улиц Набережная-Съянова г.Костанай, ПСД</t>
  </si>
  <si>
    <t>Реконструкция водопровода по улице Карбышева в границах улиц Чернышевского-Гвардейская г.Костанай, ПСД</t>
  </si>
  <si>
    <t>Реконструкция водопровода по улице Павлова в границах улиц Баймагамбетова-Каирбекова г.Костанай, ПСД</t>
  </si>
  <si>
    <t>Реконструкция Индустриального водовода в границах улицы Дзержинского-Гагарина до улиц Рабочая-Складская г.Костанай, ПСД</t>
  </si>
  <si>
    <t>Реконструкция самотечного коллектора по ул. Шипина до КНС №5, СМР</t>
  </si>
  <si>
    <t>Главный энергетик</t>
  </si>
  <si>
    <t>                         (Ф.И.О., подпись, дата))</t>
  </si>
  <si>
    <t>по результатам государственных закупок</t>
  </si>
  <si>
    <r>
      <t>       </t>
    </r>
    <r>
      <rPr>
        <b/>
        <sz val="9"/>
        <color theme="1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</si>
  <si>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9"/>
        <color theme="1"/>
        <rFont val="Times New Roman"/>
        <family val="1"/>
        <charset val="204"/>
      </rPr>
      <t>(проекта)/об исполнении инвестиционной программы (проекта)*</t>
    </r>
  </si>
  <si>
    <r>
      <t>                           </t>
    </r>
    <r>
      <rPr>
        <b/>
        <sz val="9"/>
        <color theme="1"/>
        <rFont val="Times New Roman"/>
        <family val="1"/>
        <charset val="204"/>
      </rPr>
      <t>на 2017 год</t>
    </r>
  </si>
  <si>
    <r>
      <rPr>
        <u/>
        <sz val="9"/>
        <rFont val="Times New Roman"/>
        <family val="1"/>
        <charset val="204"/>
      </rPr>
      <t>вид деятельности: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водоснабжение и водоотведение</t>
    </r>
  </si>
  <si>
    <t>приказ Департамента Комитета по регулированию естественных монополий и защите конкуренции Министерства национальной экономики РК по Костанайской области от 24 ноября 2016 года № 330-ОД</t>
  </si>
  <si>
    <r>
      <t xml:space="preserve">Корчинский Б.А.   </t>
    </r>
    <r>
      <rPr>
        <sz val="9"/>
        <color theme="1"/>
        <rFont val="Times New Roman"/>
        <family val="1"/>
        <charset val="204"/>
      </rPr>
      <t>(мероприятие по АСКУЭ пункты 1.29. и 2.6.)</t>
    </r>
  </si>
  <si>
    <t>Мероприятия за счет средств Европейского Банка Реконструкции и Развития</t>
  </si>
  <si>
    <t>Исполнители:</t>
  </si>
  <si>
    <r>
      <t xml:space="preserve">Мякишева И.Р.   </t>
    </r>
    <r>
      <rPr>
        <sz val="9"/>
        <color theme="1"/>
        <rFont val="Times New Roman"/>
        <family val="1"/>
        <charset val="204"/>
      </rPr>
      <t xml:space="preserve">    (мероприятия ЕБРР)</t>
    </r>
  </si>
  <si>
    <r>
      <t xml:space="preserve">Мукашев М.А. </t>
    </r>
    <r>
      <rPr>
        <sz val="9"/>
        <color theme="1"/>
        <rFont val="Times New Roman"/>
        <family val="1"/>
        <charset val="204"/>
      </rPr>
      <t>(пункты 1.30.; с 2.7. по 2.9.)</t>
    </r>
  </si>
  <si>
    <t>№       п/п</t>
  </si>
  <si>
    <r>
      <t>Показатели эффективности, надежности и качества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</si>
  <si>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2</t>
    </r>
    <r>
      <rPr>
        <sz val="10"/>
        <color theme="1"/>
        <rFont val="Times New Roman"/>
        <family val="1"/>
        <charset val="204"/>
      </rPr>
      <t xml:space="preserve"> Показатели заполняются иными показателями с учетом специфики отрасли</t>
    </r>
  </si>
  <si>
    <t>-</t>
  </si>
  <si>
    <t>                         (Ф.И.О., подпись, дата)</t>
  </si>
  <si>
    <t>12.06.2017 года</t>
  </si>
  <si>
    <t>Начальник ПТО</t>
  </si>
  <si>
    <r>
      <t xml:space="preserve">Роздольская Е.И.   </t>
    </r>
    <r>
      <rPr>
        <sz val="9"/>
        <color theme="1"/>
        <rFont val="Times New Roman"/>
        <family val="1"/>
        <charset val="204"/>
      </rPr>
      <t>(пункты с 1.1. по 1.28.; с 2.1. по 2.5. и 3.1.)</t>
    </r>
  </si>
  <si>
    <t>14 декабря 2017 года</t>
  </si>
  <si>
    <t>Главногый инженер</t>
  </si>
  <si>
    <t>Начальник участка по эксплуатации автотранспорта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</si>
</sst>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" fontId="2" fillId="0" borderId="3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0" fillId="0" borderId="0" xfId="0" applyAlignment="1"/>
    <xf numFmtId="164" fontId="2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0" fillId="0" borderId="0" xfId="0" applyFont="1" applyBorder="1" applyAlignment="1"/>
    <xf numFmtId="0" fontId="14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/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16" fillId="0" borderId="0" xfId="0" applyFont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view="pageBreakPreview" topLeftCell="A9" zoomScaleNormal="85" zoomScaleSheetLayoutView="100" workbookViewId="0">
      <selection activeCell="G96" sqref="G96"/>
    </sheetView>
  </sheetViews>
  <sheetFormatPr defaultRowHeight="15" x14ac:dyDescent="0.25"/>
  <cols>
    <col min="1" max="1" width="4.140625" style="6" customWidth="1"/>
    <col min="2" max="2" width="29.5703125" style="6" customWidth="1"/>
    <col min="3" max="3" width="6.7109375" style="7" customWidth="1"/>
    <col min="4" max="5" width="5" style="7" customWidth="1"/>
    <col min="6" max="6" width="9.140625" style="7" customWidth="1"/>
    <col min="7" max="7" width="7.7109375" style="7" customWidth="1"/>
    <col min="8" max="8" width="9.140625" style="7" customWidth="1"/>
    <col min="9" max="9" width="7.7109375" style="6" customWidth="1"/>
    <col min="10" max="10" width="9.28515625" style="6" bestFit="1" customWidth="1"/>
    <col min="11" max="11" width="11.7109375" style="6" customWidth="1"/>
    <col min="12" max="12" width="9.5703125" style="6" customWidth="1"/>
    <col min="13" max="13" width="7.5703125" style="6" customWidth="1"/>
    <col min="14" max="14" width="9.5703125" style="6" customWidth="1"/>
    <col min="15" max="15" width="7.7109375" style="6" customWidth="1"/>
    <col min="16" max="16" width="8.28515625" style="6" customWidth="1"/>
    <col min="17" max="19" width="6.7109375" style="6" customWidth="1"/>
  </cols>
  <sheetData>
    <row r="1" spans="1:19" ht="12.75" customHeight="1" x14ac:dyDescent="0.25">
      <c r="S1" s="8" t="s">
        <v>0</v>
      </c>
    </row>
    <row r="2" spans="1:19" ht="12.75" customHeight="1" x14ac:dyDescent="0.25">
      <c r="S2" s="8" t="s">
        <v>1</v>
      </c>
    </row>
    <row r="3" spans="1:19" ht="12.75" customHeight="1" x14ac:dyDescent="0.25">
      <c r="S3" s="8" t="s">
        <v>2</v>
      </c>
    </row>
    <row r="4" spans="1:19" ht="12.75" customHeight="1" x14ac:dyDescent="0.25">
      <c r="S4" s="8" t="s">
        <v>3</v>
      </c>
    </row>
    <row r="5" spans="1:19" ht="12.75" customHeight="1" x14ac:dyDescent="0.25">
      <c r="S5" s="8" t="s">
        <v>4</v>
      </c>
    </row>
    <row r="6" spans="1:19" ht="3" customHeight="1" x14ac:dyDescent="0.25"/>
    <row r="7" spans="1:19" x14ac:dyDescent="0.25">
      <c r="S7" s="8" t="s">
        <v>5</v>
      </c>
    </row>
    <row r="9" spans="1:19" x14ac:dyDescent="0.25">
      <c r="A9" s="82" t="s">
        <v>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x14ac:dyDescent="0.25">
      <c r="A10" s="83" t="s">
        <v>169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x14ac:dyDescent="0.25">
      <c r="A11" s="83" t="s">
        <v>170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x14ac:dyDescent="0.25">
      <c r="A12" s="83" t="s">
        <v>171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ht="7.5" customHeight="1" x14ac:dyDescent="0.25">
      <c r="A13" s="54"/>
      <c r="B13" s="54"/>
      <c r="C13" s="55"/>
      <c r="D13" s="55"/>
      <c r="E13" s="55"/>
      <c r="F13" s="55"/>
      <c r="G13" s="55"/>
      <c r="H13" s="55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x14ac:dyDescent="0.25">
      <c r="A14" s="85" t="s">
        <v>40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</row>
    <row r="15" spans="1:19" x14ac:dyDescent="0.25">
      <c r="A15" s="84" t="s">
        <v>41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x14ac:dyDescent="0.25">
      <c r="A16" s="56" t="s">
        <v>172</v>
      </c>
      <c r="B16" s="57"/>
      <c r="C16" s="11"/>
      <c r="D16" s="11"/>
      <c r="F16" s="11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7.5" customHeight="1" x14ac:dyDescent="0.25">
      <c r="A17" s="54"/>
      <c r="B17" s="54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5" customHeight="1" x14ac:dyDescent="0.25">
      <c r="A18" s="58" t="s">
        <v>42</v>
      </c>
      <c r="B18" s="59"/>
      <c r="E18" s="86" t="s">
        <v>173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1:19" ht="14.25" customHeight="1" x14ac:dyDescent="0.25">
      <c r="A19" s="60"/>
      <c r="B19" s="60"/>
      <c r="C19" s="12"/>
      <c r="D19" s="12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1" spans="1:19" ht="17.25" customHeight="1" x14ac:dyDescent="0.25">
      <c r="A21" s="92" t="s">
        <v>179</v>
      </c>
      <c r="B21" s="95" t="s">
        <v>7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</row>
    <row r="22" spans="1:19" s="1" customFormat="1" ht="49.5" customHeight="1" x14ac:dyDescent="0.25">
      <c r="A22" s="93"/>
      <c r="B22" s="92" t="s">
        <v>8</v>
      </c>
      <c r="C22" s="92" t="s">
        <v>9</v>
      </c>
      <c r="D22" s="98" t="s">
        <v>10</v>
      </c>
      <c r="E22" s="98"/>
      <c r="F22" s="98" t="s">
        <v>11</v>
      </c>
      <c r="G22" s="98"/>
      <c r="H22" s="98" t="s">
        <v>12</v>
      </c>
      <c r="I22" s="98"/>
      <c r="J22" s="98"/>
      <c r="K22" s="98"/>
      <c r="L22" s="98" t="s">
        <v>13</v>
      </c>
      <c r="M22" s="98"/>
      <c r="N22" s="98"/>
      <c r="O22" s="98"/>
      <c r="P22" s="98" t="s">
        <v>14</v>
      </c>
      <c r="Q22" s="98"/>
      <c r="R22" s="98" t="s">
        <v>15</v>
      </c>
      <c r="S22" s="98"/>
    </row>
    <row r="23" spans="1:19" s="2" customFormat="1" ht="37.5" customHeight="1" x14ac:dyDescent="0.25">
      <c r="A23" s="94"/>
      <c r="B23" s="94"/>
      <c r="C23" s="94"/>
      <c r="D23" s="13" t="s">
        <v>16</v>
      </c>
      <c r="E23" s="13" t="s">
        <v>17</v>
      </c>
      <c r="F23" s="13" t="s">
        <v>16</v>
      </c>
      <c r="G23" s="13" t="s">
        <v>17</v>
      </c>
      <c r="H23" s="13" t="s">
        <v>16</v>
      </c>
      <c r="I23" s="13" t="s">
        <v>17</v>
      </c>
      <c r="J23" s="13" t="s">
        <v>18</v>
      </c>
      <c r="K23" s="13" t="s">
        <v>19</v>
      </c>
      <c r="L23" s="13" t="s">
        <v>16</v>
      </c>
      <c r="M23" s="13" t="s">
        <v>17</v>
      </c>
      <c r="N23" s="13" t="s">
        <v>18</v>
      </c>
      <c r="O23" s="13" t="s">
        <v>19</v>
      </c>
      <c r="P23" s="13" t="s">
        <v>16</v>
      </c>
      <c r="Q23" s="13" t="s">
        <v>17</v>
      </c>
      <c r="R23" s="13" t="s">
        <v>16</v>
      </c>
      <c r="S23" s="13" t="s">
        <v>17</v>
      </c>
    </row>
    <row r="24" spans="1:19" x14ac:dyDescent="0.25">
      <c r="A24" s="14">
        <v>1</v>
      </c>
      <c r="B24" s="15">
        <v>2</v>
      </c>
      <c r="C24" s="13">
        <v>3</v>
      </c>
      <c r="D24" s="13">
        <v>4</v>
      </c>
      <c r="E24" s="13">
        <v>5</v>
      </c>
      <c r="F24" s="13">
        <v>7</v>
      </c>
      <c r="G24" s="13">
        <v>8</v>
      </c>
      <c r="H24" s="13">
        <v>9</v>
      </c>
      <c r="I24" s="15">
        <v>10</v>
      </c>
      <c r="J24" s="15">
        <v>11</v>
      </c>
      <c r="K24" s="15">
        <v>12</v>
      </c>
      <c r="L24" s="15">
        <v>13</v>
      </c>
      <c r="M24" s="15">
        <v>14</v>
      </c>
      <c r="N24" s="15">
        <v>15</v>
      </c>
      <c r="O24" s="15">
        <v>16</v>
      </c>
      <c r="P24" s="15">
        <v>17</v>
      </c>
      <c r="Q24" s="15">
        <v>18</v>
      </c>
      <c r="R24" s="15">
        <v>19</v>
      </c>
      <c r="S24" s="15">
        <v>20</v>
      </c>
    </row>
    <row r="25" spans="1:19" ht="19.5" customHeight="1" x14ac:dyDescent="0.25">
      <c r="A25" s="16">
        <v>1</v>
      </c>
      <c r="B25" s="17" t="s">
        <v>43</v>
      </c>
      <c r="C25" s="13"/>
      <c r="D25" s="13"/>
      <c r="E25" s="13"/>
      <c r="F25" s="13"/>
      <c r="G25" s="13"/>
      <c r="H25" s="1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24" customHeight="1" x14ac:dyDescent="0.25">
      <c r="A26" s="78" t="s">
        <v>20</v>
      </c>
      <c r="B26" s="87" t="s">
        <v>50</v>
      </c>
      <c r="C26" s="78" t="s">
        <v>45</v>
      </c>
      <c r="D26" s="89">
        <v>1200</v>
      </c>
      <c r="E26" s="78">
        <v>1332</v>
      </c>
      <c r="F26" s="19">
        <v>2683.3</v>
      </c>
      <c r="G26" s="19">
        <f>I26+M26+Q26</f>
        <v>2272.8000000000002</v>
      </c>
      <c r="H26" s="19">
        <f t="shared" ref="H26:H69" si="0">F26</f>
        <v>2683.3</v>
      </c>
      <c r="I26" s="19">
        <v>2272.8000000000002</v>
      </c>
      <c r="J26" s="19">
        <f>I26-H26</f>
        <v>-410.5</v>
      </c>
      <c r="K26" s="77" t="s">
        <v>168</v>
      </c>
      <c r="L26" s="21">
        <v>0</v>
      </c>
      <c r="M26" s="21">
        <v>0</v>
      </c>
      <c r="N26" s="21">
        <v>0</v>
      </c>
      <c r="O26" s="21"/>
      <c r="P26" s="21">
        <v>0</v>
      </c>
      <c r="Q26" s="21">
        <v>0</v>
      </c>
      <c r="R26" s="21">
        <v>0</v>
      </c>
      <c r="S26" s="21">
        <v>0</v>
      </c>
    </row>
    <row r="27" spans="1:19" ht="21" customHeight="1" x14ac:dyDescent="0.25">
      <c r="A27" s="91"/>
      <c r="B27" s="88"/>
      <c r="C27" s="79"/>
      <c r="D27" s="90"/>
      <c r="E27" s="79"/>
      <c r="F27" s="19">
        <v>68631.199999999997</v>
      </c>
      <c r="G27" s="21">
        <f t="shared" ref="G27:G69" si="1">I27+M27+Q27</f>
        <v>0</v>
      </c>
      <c r="H27" s="19">
        <f t="shared" si="0"/>
        <v>68631.199999999997</v>
      </c>
      <c r="I27" s="21">
        <v>0</v>
      </c>
      <c r="J27" s="19">
        <f t="shared" ref="J27:J69" si="2">I27-H27</f>
        <v>-68631.199999999997</v>
      </c>
      <c r="K27" s="22"/>
      <c r="L27" s="21">
        <v>0</v>
      </c>
      <c r="M27" s="21">
        <v>0</v>
      </c>
      <c r="N27" s="21">
        <v>0</v>
      </c>
      <c r="O27" s="22"/>
      <c r="P27" s="21">
        <v>0</v>
      </c>
      <c r="Q27" s="21">
        <v>0</v>
      </c>
      <c r="R27" s="21">
        <v>0</v>
      </c>
      <c r="S27" s="21">
        <v>0</v>
      </c>
    </row>
    <row r="28" spans="1:19" ht="24" customHeight="1" x14ac:dyDescent="0.25">
      <c r="A28" s="99" t="s">
        <v>46</v>
      </c>
      <c r="B28" s="87" t="s">
        <v>51</v>
      </c>
      <c r="C28" s="78" t="s">
        <v>45</v>
      </c>
      <c r="D28" s="89">
        <v>945</v>
      </c>
      <c r="E28" s="78">
        <v>820</v>
      </c>
      <c r="F28" s="19">
        <v>2423.8000000000002</v>
      </c>
      <c r="G28" s="19">
        <f t="shared" si="1"/>
        <v>2064</v>
      </c>
      <c r="H28" s="19">
        <f t="shared" si="0"/>
        <v>2423.8000000000002</v>
      </c>
      <c r="I28" s="19">
        <v>2064</v>
      </c>
      <c r="J28" s="19">
        <f t="shared" si="2"/>
        <v>-359.80000000000018</v>
      </c>
      <c r="K28" s="20" t="str">
        <f>K26</f>
        <v>по результатам государственных закупок</v>
      </c>
      <c r="L28" s="21">
        <v>0</v>
      </c>
      <c r="M28" s="21">
        <v>0</v>
      </c>
      <c r="N28" s="21">
        <v>0</v>
      </c>
      <c r="O28" s="22"/>
      <c r="P28" s="21">
        <v>0</v>
      </c>
      <c r="Q28" s="21">
        <v>0</v>
      </c>
      <c r="R28" s="21">
        <v>0</v>
      </c>
      <c r="S28" s="21">
        <v>0</v>
      </c>
    </row>
    <row r="29" spans="1:19" ht="21" customHeight="1" x14ac:dyDescent="0.25">
      <c r="A29" s="91"/>
      <c r="B29" s="88"/>
      <c r="C29" s="79"/>
      <c r="D29" s="100"/>
      <c r="E29" s="79"/>
      <c r="F29" s="19">
        <v>31467.4</v>
      </c>
      <c r="G29" s="21">
        <f t="shared" si="1"/>
        <v>0</v>
      </c>
      <c r="H29" s="19">
        <f t="shared" si="0"/>
        <v>31467.4</v>
      </c>
      <c r="I29" s="21">
        <v>0</v>
      </c>
      <c r="J29" s="19">
        <f t="shared" si="2"/>
        <v>-31467.4</v>
      </c>
      <c r="K29" s="22"/>
      <c r="L29" s="21">
        <v>0</v>
      </c>
      <c r="M29" s="21">
        <v>0</v>
      </c>
      <c r="N29" s="21">
        <v>0</v>
      </c>
      <c r="O29" s="22"/>
      <c r="P29" s="21">
        <v>0</v>
      </c>
      <c r="Q29" s="21">
        <v>0</v>
      </c>
      <c r="R29" s="21">
        <v>0</v>
      </c>
      <c r="S29" s="21">
        <v>0</v>
      </c>
    </row>
    <row r="30" spans="1:19" ht="24" customHeight="1" x14ac:dyDescent="0.25">
      <c r="A30" s="99" t="s">
        <v>47</v>
      </c>
      <c r="B30" s="87" t="s">
        <v>52</v>
      </c>
      <c r="C30" s="78" t="s">
        <v>45</v>
      </c>
      <c r="D30" s="89">
        <v>480</v>
      </c>
      <c r="E30" s="78">
        <v>443.5</v>
      </c>
      <c r="F30" s="19">
        <v>1608.6</v>
      </c>
      <c r="G30" s="19">
        <f t="shared" si="1"/>
        <v>1219.4000000000001</v>
      </c>
      <c r="H30" s="19">
        <f t="shared" si="0"/>
        <v>1608.6</v>
      </c>
      <c r="I30" s="19">
        <v>1219.4000000000001</v>
      </c>
      <c r="J30" s="19">
        <f t="shared" si="2"/>
        <v>-389.19999999999982</v>
      </c>
      <c r="K30" s="20" t="str">
        <f>K26</f>
        <v>по результатам государственных закупок</v>
      </c>
      <c r="L30" s="21">
        <v>0</v>
      </c>
      <c r="M30" s="21">
        <v>0</v>
      </c>
      <c r="N30" s="21">
        <v>0</v>
      </c>
      <c r="O30" s="22"/>
      <c r="P30" s="21">
        <v>0</v>
      </c>
      <c r="Q30" s="21">
        <v>0</v>
      </c>
      <c r="R30" s="21">
        <v>0</v>
      </c>
      <c r="S30" s="21">
        <v>0</v>
      </c>
    </row>
    <row r="31" spans="1:19" ht="21" customHeight="1" x14ac:dyDescent="0.25">
      <c r="A31" s="91"/>
      <c r="B31" s="88"/>
      <c r="C31" s="79"/>
      <c r="D31" s="90"/>
      <c r="E31" s="79"/>
      <c r="F31" s="19">
        <v>16118.9</v>
      </c>
      <c r="G31" s="21">
        <f t="shared" si="1"/>
        <v>0</v>
      </c>
      <c r="H31" s="19">
        <f t="shared" si="0"/>
        <v>16118.9</v>
      </c>
      <c r="I31" s="21">
        <v>0</v>
      </c>
      <c r="J31" s="19">
        <f t="shared" si="2"/>
        <v>-16118.9</v>
      </c>
      <c r="K31" s="20"/>
      <c r="L31" s="21">
        <v>0</v>
      </c>
      <c r="M31" s="21">
        <v>0</v>
      </c>
      <c r="N31" s="21">
        <v>0</v>
      </c>
      <c r="O31" s="22"/>
      <c r="P31" s="21">
        <v>0</v>
      </c>
      <c r="Q31" s="21">
        <v>0</v>
      </c>
      <c r="R31" s="21">
        <v>0</v>
      </c>
      <c r="S31" s="21">
        <v>0</v>
      </c>
    </row>
    <row r="32" spans="1:19" ht="30.75" customHeight="1" x14ac:dyDescent="0.25">
      <c r="A32" s="99" t="s">
        <v>48</v>
      </c>
      <c r="B32" s="101" t="s">
        <v>49</v>
      </c>
      <c r="C32" s="78" t="s">
        <v>45</v>
      </c>
      <c r="D32" s="89">
        <v>1327</v>
      </c>
      <c r="E32" s="78">
        <v>1459</v>
      </c>
      <c r="F32" s="19">
        <v>2809.9</v>
      </c>
      <c r="G32" s="19">
        <f t="shared" si="1"/>
        <v>2379.8000000000002</v>
      </c>
      <c r="H32" s="19">
        <f t="shared" si="0"/>
        <v>2809.9</v>
      </c>
      <c r="I32" s="19">
        <v>2379.8000000000002</v>
      </c>
      <c r="J32" s="19">
        <f t="shared" si="2"/>
        <v>-430.09999999999991</v>
      </c>
      <c r="K32" s="20" t="str">
        <f>K26</f>
        <v>по результатам государственных закупок</v>
      </c>
      <c r="L32" s="21">
        <v>0</v>
      </c>
      <c r="M32" s="21">
        <v>0</v>
      </c>
      <c r="N32" s="21">
        <v>0</v>
      </c>
      <c r="O32" s="22"/>
      <c r="P32" s="21">
        <v>0</v>
      </c>
      <c r="Q32" s="21">
        <v>0</v>
      </c>
      <c r="R32" s="21">
        <v>0</v>
      </c>
      <c r="S32" s="21">
        <v>0</v>
      </c>
    </row>
    <row r="33" spans="1:19" ht="25.5" customHeight="1" x14ac:dyDescent="0.25">
      <c r="A33" s="91"/>
      <c r="B33" s="102"/>
      <c r="C33" s="79"/>
      <c r="D33" s="90"/>
      <c r="E33" s="79"/>
      <c r="F33" s="19">
        <v>24056.799999999999</v>
      </c>
      <c r="G33" s="21">
        <f t="shared" si="1"/>
        <v>0</v>
      </c>
      <c r="H33" s="19">
        <f t="shared" si="0"/>
        <v>24056.799999999999</v>
      </c>
      <c r="I33" s="21">
        <v>0</v>
      </c>
      <c r="J33" s="19">
        <f t="shared" si="2"/>
        <v>-24056.799999999999</v>
      </c>
      <c r="K33" s="20"/>
      <c r="L33" s="21">
        <v>0</v>
      </c>
      <c r="M33" s="21">
        <v>0</v>
      </c>
      <c r="N33" s="21">
        <v>0</v>
      </c>
      <c r="O33" s="22"/>
      <c r="P33" s="21">
        <v>0</v>
      </c>
      <c r="Q33" s="21">
        <v>0</v>
      </c>
      <c r="R33" s="21">
        <v>0</v>
      </c>
      <c r="S33" s="21">
        <v>0</v>
      </c>
    </row>
    <row r="34" spans="1:19" ht="24" customHeight="1" x14ac:dyDescent="0.25">
      <c r="A34" s="78" t="s">
        <v>53</v>
      </c>
      <c r="B34" s="101" t="s">
        <v>56</v>
      </c>
      <c r="C34" s="78" t="s">
        <v>45</v>
      </c>
      <c r="D34" s="89">
        <v>550.79999999999995</v>
      </c>
      <c r="E34" s="78">
        <v>502.2</v>
      </c>
      <c r="F34" s="19">
        <v>1633.3</v>
      </c>
      <c r="G34" s="19">
        <f t="shared" si="1"/>
        <v>1300.3</v>
      </c>
      <c r="H34" s="19">
        <f t="shared" si="0"/>
        <v>1633.3</v>
      </c>
      <c r="I34" s="19">
        <v>1300.3</v>
      </c>
      <c r="J34" s="19">
        <f t="shared" si="2"/>
        <v>-333</v>
      </c>
      <c r="K34" s="20" t="str">
        <f>K26</f>
        <v>по результатам государственных закупок</v>
      </c>
      <c r="L34" s="21">
        <v>0</v>
      </c>
      <c r="M34" s="21">
        <v>0</v>
      </c>
      <c r="N34" s="21">
        <v>0</v>
      </c>
      <c r="O34" s="22"/>
      <c r="P34" s="21">
        <v>0</v>
      </c>
      <c r="Q34" s="21">
        <v>0</v>
      </c>
      <c r="R34" s="21">
        <v>0</v>
      </c>
      <c r="S34" s="21">
        <v>0</v>
      </c>
    </row>
    <row r="35" spans="1:19" ht="21" customHeight="1" x14ac:dyDescent="0.25">
      <c r="A35" s="91"/>
      <c r="B35" s="102"/>
      <c r="C35" s="79"/>
      <c r="D35" s="90"/>
      <c r="E35" s="79"/>
      <c r="F35" s="19">
        <v>10903.7</v>
      </c>
      <c r="G35" s="21">
        <f t="shared" si="1"/>
        <v>0</v>
      </c>
      <c r="H35" s="19">
        <f t="shared" si="0"/>
        <v>10903.7</v>
      </c>
      <c r="I35" s="21">
        <v>0</v>
      </c>
      <c r="J35" s="19">
        <f t="shared" si="2"/>
        <v>-10903.7</v>
      </c>
      <c r="K35" s="20"/>
      <c r="L35" s="21">
        <v>0</v>
      </c>
      <c r="M35" s="21">
        <v>0</v>
      </c>
      <c r="N35" s="21">
        <v>0</v>
      </c>
      <c r="O35" s="22"/>
      <c r="P35" s="21">
        <v>0</v>
      </c>
      <c r="Q35" s="21">
        <v>0</v>
      </c>
      <c r="R35" s="21">
        <v>0</v>
      </c>
      <c r="S35" s="21">
        <v>0</v>
      </c>
    </row>
    <row r="36" spans="1:19" ht="24" customHeight="1" x14ac:dyDescent="0.25">
      <c r="A36" s="78" t="s">
        <v>55</v>
      </c>
      <c r="B36" s="101" t="s">
        <v>54</v>
      </c>
      <c r="C36" s="78" t="s">
        <v>45</v>
      </c>
      <c r="D36" s="89">
        <v>250</v>
      </c>
      <c r="E36" s="78">
        <v>201.7</v>
      </c>
      <c r="F36" s="19">
        <v>979.4</v>
      </c>
      <c r="G36" s="19">
        <f t="shared" si="1"/>
        <v>851.7</v>
      </c>
      <c r="H36" s="19">
        <f t="shared" si="0"/>
        <v>979.4</v>
      </c>
      <c r="I36" s="19">
        <v>851.7</v>
      </c>
      <c r="J36" s="19">
        <f t="shared" si="2"/>
        <v>-127.69999999999993</v>
      </c>
      <c r="K36" s="20" t="str">
        <f>K26</f>
        <v>по результатам государственных закупок</v>
      </c>
      <c r="L36" s="21">
        <v>0</v>
      </c>
      <c r="M36" s="21">
        <v>0</v>
      </c>
      <c r="N36" s="21">
        <v>0</v>
      </c>
      <c r="O36" s="22"/>
      <c r="P36" s="21">
        <v>0</v>
      </c>
      <c r="Q36" s="21">
        <v>0</v>
      </c>
      <c r="R36" s="21">
        <v>0</v>
      </c>
      <c r="S36" s="21">
        <v>0</v>
      </c>
    </row>
    <row r="37" spans="1:19" ht="22.5" customHeight="1" x14ac:dyDescent="0.25">
      <c r="A37" s="91"/>
      <c r="B37" s="102"/>
      <c r="C37" s="79"/>
      <c r="D37" s="90"/>
      <c r="E37" s="79"/>
      <c r="F37" s="19">
        <v>5639.5</v>
      </c>
      <c r="G37" s="21">
        <f t="shared" si="1"/>
        <v>0</v>
      </c>
      <c r="H37" s="19">
        <f t="shared" si="0"/>
        <v>5639.5</v>
      </c>
      <c r="I37" s="21">
        <v>0</v>
      </c>
      <c r="J37" s="19">
        <f t="shared" si="2"/>
        <v>-5639.5</v>
      </c>
      <c r="K37" s="20"/>
      <c r="L37" s="21">
        <v>0</v>
      </c>
      <c r="M37" s="21">
        <v>0</v>
      </c>
      <c r="N37" s="21">
        <v>0</v>
      </c>
      <c r="O37" s="22"/>
      <c r="P37" s="21">
        <v>0</v>
      </c>
      <c r="Q37" s="21">
        <v>0</v>
      </c>
      <c r="R37" s="21">
        <v>0</v>
      </c>
      <c r="S37" s="21">
        <v>0</v>
      </c>
    </row>
    <row r="38" spans="1:19" ht="24" customHeight="1" x14ac:dyDescent="0.25">
      <c r="A38" s="78" t="s">
        <v>57</v>
      </c>
      <c r="B38" s="80" t="s">
        <v>58</v>
      </c>
      <c r="C38" s="78" t="s">
        <v>45</v>
      </c>
      <c r="D38" s="89">
        <v>400</v>
      </c>
      <c r="E38" s="78">
        <v>201.7</v>
      </c>
      <c r="F38" s="19">
        <v>1350.7</v>
      </c>
      <c r="G38" s="19">
        <f t="shared" si="1"/>
        <v>1162.9000000000001</v>
      </c>
      <c r="H38" s="19">
        <f t="shared" si="0"/>
        <v>1350.7</v>
      </c>
      <c r="I38" s="19">
        <v>1162.9000000000001</v>
      </c>
      <c r="J38" s="19">
        <f t="shared" si="2"/>
        <v>-187.79999999999995</v>
      </c>
      <c r="K38" s="20" t="str">
        <f>K26</f>
        <v>по результатам государственных закупок</v>
      </c>
      <c r="L38" s="21">
        <v>0</v>
      </c>
      <c r="M38" s="21">
        <v>0</v>
      </c>
      <c r="N38" s="21">
        <v>0</v>
      </c>
      <c r="O38" s="22"/>
      <c r="P38" s="21">
        <v>0</v>
      </c>
      <c r="Q38" s="21">
        <v>0</v>
      </c>
      <c r="R38" s="21">
        <v>0</v>
      </c>
      <c r="S38" s="21">
        <v>0</v>
      </c>
    </row>
    <row r="39" spans="1:19" ht="20.25" customHeight="1" x14ac:dyDescent="0.25">
      <c r="A39" s="91"/>
      <c r="B39" s="81"/>
      <c r="C39" s="79"/>
      <c r="D39" s="90"/>
      <c r="E39" s="79"/>
      <c r="F39" s="19">
        <v>8441</v>
      </c>
      <c r="G39" s="21">
        <f t="shared" si="1"/>
        <v>0</v>
      </c>
      <c r="H39" s="19">
        <f t="shared" si="0"/>
        <v>8441</v>
      </c>
      <c r="I39" s="21">
        <v>0</v>
      </c>
      <c r="J39" s="19">
        <f t="shared" si="2"/>
        <v>-8441</v>
      </c>
      <c r="K39" s="20"/>
      <c r="L39" s="21">
        <v>0</v>
      </c>
      <c r="M39" s="21">
        <v>0</v>
      </c>
      <c r="N39" s="21">
        <v>0</v>
      </c>
      <c r="O39" s="22"/>
      <c r="P39" s="21">
        <v>0</v>
      </c>
      <c r="Q39" s="21">
        <v>0</v>
      </c>
      <c r="R39" s="21">
        <v>0</v>
      </c>
      <c r="S39" s="21">
        <v>0</v>
      </c>
    </row>
    <row r="40" spans="1:19" ht="26.25" customHeight="1" x14ac:dyDescent="0.25">
      <c r="A40" s="78" t="s">
        <v>59</v>
      </c>
      <c r="B40" s="80" t="s">
        <v>155</v>
      </c>
      <c r="C40" s="78" t="s">
        <v>45</v>
      </c>
      <c r="D40" s="89">
        <v>400</v>
      </c>
      <c r="E40" s="78">
        <v>397.3</v>
      </c>
      <c r="F40" s="19">
        <v>1426.3</v>
      </c>
      <c r="G40" s="19">
        <f t="shared" si="1"/>
        <v>1228.9000000000001</v>
      </c>
      <c r="H40" s="19">
        <f t="shared" si="0"/>
        <v>1426.3</v>
      </c>
      <c r="I40" s="19">
        <v>1228.9000000000001</v>
      </c>
      <c r="J40" s="19">
        <f t="shared" si="2"/>
        <v>-197.39999999999986</v>
      </c>
      <c r="K40" s="20" t="str">
        <f>K26</f>
        <v>по результатам государственных закупок</v>
      </c>
      <c r="L40" s="21">
        <v>0</v>
      </c>
      <c r="M40" s="21">
        <v>0</v>
      </c>
      <c r="N40" s="21">
        <v>0</v>
      </c>
      <c r="O40" s="22"/>
      <c r="P40" s="21">
        <v>0</v>
      </c>
      <c r="Q40" s="21">
        <v>0</v>
      </c>
      <c r="R40" s="21">
        <v>0</v>
      </c>
      <c r="S40" s="21">
        <v>0</v>
      </c>
    </row>
    <row r="41" spans="1:19" ht="12" customHeight="1" x14ac:dyDescent="0.25">
      <c r="A41" s="91"/>
      <c r="B41" s="81"/>
      <c r="C41" s="79"/>
      <c r="D41" s="90"/>
      <c r="E41" s="79"/>
      <c r="F41" s="19">
        <v>8120.2</v>
      </c>
      <c r="G41" s="21">
        <f t="shared" si="1"/>
        <v>0</v>
      </c>
      <c r="H41" s="19">
        <f t="shared" si="0"/>
        <v>8120.2</v>
      </c>
      <c r="I41" s="21">
        <v>0</v>
      </c>
      <c r="J41" s="19">
        <f t="shared" si="2"/>
        <v>-8120.2</v>
      </c>
      <c r="K41" s="19"/>
      <c r="L41" s="21">
        <v>0</v>
      </c>
      <c r="M41" s="21">
        <v>0</v>
      </c>
      <c r="N41" s="21">
        <v>0</v>
      </c>
      <c r="O41" s="22"/>
      <c r="P41" s="21">
        <v>0</v>
      </c>
      <c r="Q41" s="21">
        <v>0</v>
      </c>
      <c r="R41" s="21">
        <v>0</v>
      </c>
      <c r="S41" s="21">
        <v>0</v>
      </c>
    </row>
    <row r="42" spans="1:19" ht="23.25" customHeight="1" x14ac:dyDescent="0.25">
      <c r="A42" s="78" t="s">
        <v>60</v>
      </c>
      <c r="B42" s="80" t="s">
        <v>156</v>
      </c>
      <c r="C42" s="78" t="s">
        <v>45</v>
      </c>
      <c r="D42" s="89">
        <v>178</v>
      </c>
      <c r="E42" s="78">
        <v>403.55</v>
      </c>
      <c r="F42" s="19">
        <v>845.1</v>
      </c>
      <c r="G42" s="19">
        <f t="shared" si="1"/>
        <v>788.1</v>
      </c>
      <c r="H42" s="19">
        <f t="shared" si="0"/>
        <v>845.1</v>
      </c>
      <c r="I42" s="19">
        <v>788.1</v>
      </c>
      <c r="J42" s="19">
        <f t="shared" si="2"/>
        <v>-57</v>
      </c>
      <c r="K42" s="20" t="str">
        <f>K30</f>
        <v>по результатам государственных закупок</v>
      </c>
      <c r="L42" s="21">
        <v>0</v>
      </c>
      <c r="M42" s="21">
        <v>0</v>
      </c>
      <c r="N42" s="21">
        <v>0</v>
      </c>
      <c r="O42" s="22"/>
      <c r="P42" s="21">
        <v>0</v>
      </c>
      <c r="Q42" s="21">
        <v>0</v>
      </c>
      <c r="R42" s="21">
        <v>0</v>
      </c>
      <c r="S42" s="21">
        <v>0</v>
      </c>
    </row>
    <row r="43" spans="1:19" ht="20.25" customHeight="1" x14ac:dyDescent="0.25">
      <c r="A43" s="91"/>
      <c r="B43" s="81"/>
      <c r="C43" s="79"/>
      <c r="D43" s="90"/>
      <c r="E43" s="79"/>
      <c r="F43" s="19">
        <v>8988.7999999999993</v>
      </c>
      <c r="G43" s="21">
        <f t="shared" si="1"/>
        <v>0</v>
      </c>
      <c r="H43" s="19">
        <f t="shared" si="0"/>
        <v>8988.7999999999993</v>
      </c>
      <c r="I43" s="21">
        <v>0</v>
      </c>
      <c r="J43" s="19">
        <f t="shared" si="2"/>
        <v>-8988.7999999999993</v>
      </c>
      <c r="K43" s="19"/>
      <c r="L43" s="21">
        <v>0</v>
      </c>
      <c r="M43" s="21">
        <v>0</v>
      </c>
      <c r="N43" s="21">
        <v>0</v>
      </c>
      <c r="O43" s="22"/>
      <c r="P43" s="21">
        <v>0</v>
      </c>
      <c r="Q43" s="21">
        <v>0</v>
      </c>
      <c r="R43" s="21">
        <v>0</v>
      </c>
      <c r="S43" s="21">
        <v>0</v>
      </c>
    </row>
    <row r="44" spans="1:19" ht="24" customHeight="1" x14ac:dyDescent="0.25">
      <c r="A44" s="78" t="s">
        <v>61</v>
      </c>
      <c r="B44" s="80" t="s">
        <v>157</v>
      </c>
      <c r="C44" s="78" t="s">
        <v>45</v>
      </c>
      <c r="D44" s="89">
        <v>920</v>
      </c>
      <c r="E44" s="78">
        <v>0</v>
      </c>
      <c r="F44" s="19">
        <v>2387.8000000000002</v>
      </c>
      <c r="G44" s="19">
        <f t="shared" si="1"/>
        <v>1868.5</v>
      </c>
      <c r="H44" s="19">
        <f t="shared" si="0"/>
        <v>2387.8000000000002</v>
      </c>
      <c r="I44" s="19">
        <v>1868.5</v>
      </c>
      <c r="J44" s="19">
        <f t="shared" si="2"/>
        <v>-519.30000000000018</v>
      </c>
      <c r="K44" s="20" t="str">
        <f>K42</f>
        <v>по результатам государственных закупок</v>
      </c>
      <c r="L44" s="21">
        <v>0</v>
      </c>
      <c r="M44" s="21">
        <v>0</v>
      </c>
      <c r="N44" s="21">
        <v>0</v>
      </c>
      <c r="O44" s="22"/>
      <c r="P44" s="21">
        <v>0</v>
      </c>
      <c r="Q44" s="21">
        <v>0</v>
      </c>
      <c r="R44" s="21">
        <v>0</v>
      </c>
      <c r="S44" s="21">
        <v>0</v>
      </c>
    </row>
    <row r="45" spans="1:19" ht="20.25" customHeight="1" x14ac:dyDescent="0.25">
      <c r="A45" s="91"/>
      <c r="B45" s="81"/>
      <c r="C45" s="79"/>
      <c r="D45" s="90"/>
      <c r="E45" s="79"/>
      <c r="F45" s="19">
        <v>33233.300000000003</v>
      </c>
      <c r="G45" s="21">
        <f t="shared" si="1"/>
        <v>0</v>
      </c>
      <c r="H45" s="19">
        <f t="shared" si="0"/>
        <v>33233.300000000003</v>
      </c>
      <c r="I45" s="21">
        <v>0</v>
      </c>
      <c r="J45" s="19">
        <f t="shared" si="2"/>
        <v>-33233.300000000003</v>
      </c>
      <c r="K45" s="20"/>
      <c r="L45" s="21">
        <v>0</v>
      </c>
      <c r="M45" s="21">
        <v>0</v>
      </c>
      <c r="N45" s="21">
        <v>0</v>
      </c>
      <c r="O45" s="22"/>
      <c r="P45" s="21">
        <v>0</v>
      </c>
      <c r="Q45" s="21">
        <v>0</v>
      </c>
      <c r="R45" s="21">
        <v>0</v>
      </c>
      <c r="S45" s="21">
        <v>0</v>
      </c>
    </row>
    <row r="46" spans="1:19" ht="25.5" customHeight="1" x14ac:dyDescent="0.25">
      <c r="A46" s="78" t="s">
        <v>62</v>
      </c>
      <c r="B46" s="80" t="s">
        <v>63</v>
      </c>
      <c r="C46" s="78" t="s">
        <v>45</v>
      </c>
      <c r="D46" s="89">
        <v>360</v>
      </c>
      <c r="E46" s="78">
        <v>311.89999999999998</v>
      </c>
      <c r="F46" s="19">
        <v>1334.3</v>
      </c>
      <c r="G46" s="19">
        <f t="shared" si="1"/>
        <v>1151.4000000000001</v>
      </c>
      <c r="H46" s="19">
        <f t="shared" si="0"/>
        <v>1334.3</v>
      </c>
      <c r="I46" s="19">
        <v>1151.4000000000001</v>
      </c>
      <c r="J46" s="19">
        <f t="shared" si="2"/>
        <v>-182.89999999999986</v>
      </c>
      <c r="K46" s="20" t="str">
        <f>K26</f>
        <v>по результатам государственных закупок</v>
      </c>
      <c r="L46" s="21">
        <v>0</v>
      </c>
      <c r="M46" s="21">
        <v>0</v>
      </c>
      <c r="N46" s="21">
        <v>0</v>
      </c>
      <c r="O46" s="22"/>
      <c r="P46" s="21">
        <v>0</v>
      </c>
      <c r="Q46" s="21">
        <v>0</v>
      </c>
      <c r="R46" s="21">
        <v>0</v>
      </c>
      <c r="S46" s="21">
        <v>0</v>
      </c>
    </row>
    <row r="47" spans="1:19" ht="12" customHeight="1" x14ac:dyDescent="0.25">
      <c r="A47" s="91"/>
      <c r="B47" s="81"/>
      <c r="C47" s="79"/>
      <c r="D47" s="90"/>
      <c r="E47" s="79"/>
      <c r="F47" s="19">
        <v>4252.5</v>
      </c>
      <c r="G47" s="21">
        <f t="shared" si="1"/>
        <v>0</v>
      </c>
      <c r="H47" s="19">
        <f t="shared" si="0"/>
        <v>4252.5</v>
      </c>
      <c r="I47" s="21">
        <v>0</v>
      </c>
      <c r="J47" s="19">
        <f t="shared" si="2"/>
        <v>-4252.5</v>
      </c>
      <c r="K47" s="19"/>
      <c r="L47" s="21">
        <v>0</v>
      </c>
      <c r="M47" s="21">
        <v>0</v>
      </c>
      <c r="N47" s="21">
        <v>0</v>
      </c>
      <c r="O47" s="22"/>
      <c r="P47" s="21">
        <v>0</v>
      </c>
      <c r="Q47" s="21">
        <v>0</v>
      </c>
      <c r="R47" s="21">
        <v>0</v>
      </c>
      <c r="S47" s="21">
        <v>0</v>
      </c>
    </row>
    <row r="48" spans="1:19" ht="24" customHeight="1" x14ac:dyDescent="0.25">
      <c r="A48" s="78" t="s">
        <v>64</v>
      </c>
      <c r="B48" s="80" t="s">
        <v>65</v>
      </c>
      <c r="C48" s="78" t="s">
        <v>45</v>
      </c>
      <c r="D48" s="89">
        <v>500</v>
      </c>
      <c r="E48" s="78">
        <v>502.4</v>
      </c>
      <c r="F48" s="19">
        <v>1721.5</v>
      </c>
      <c r="G48" s="19">
        <f t="shared" si="1"/>
        <v>1474.2</v>
      </c>
      <c r="H48" s="19">
        <f t="shared" si="0"/>
        <v>1721.5</v>
      </c>
      <c r="I48" s="19">
        <v>1474.2</v>
      </c>
      <c r="J48" s="19">
        <f t="shared" si="2"/>
        <v>-247.29999999999995</v>
      </c>
      <c r="K48" s="20" t="str">
        <f>K46</f>
        <v>по результатам государственных закупок</v>
      </c>
      <c r="L48" s="21">
        <v>0</v>
      </c>
      <c r="M48" s="21">
        <v>0</v>
      </c>
      <c r="N48" s="21">
        <v>0</v>
      </c>
      <c r="O48" s="22"/>
      <c r="P48" s="21">
        <v>0</v>
      </c>
      <c r="Q48" s="21">
        <v>0</v>
      </c>
      <c r="R48" s="21">
        <v>0</v>
      </c>
      <c r="S48" s="21">
        <v>0</v>
      </c>
    </row>
    <row r="49" spans="1:19" ht="20.25" customHeight="1" x14ac:dyDescent="0.25">
      <c r="A49" s="91"/>
      <c r="B49" s="81"/>
      <c r="C49" s="79"/>
      <c r="D49" s="90"/>
      <c r="E49" s="79"/>
      <c r="F49" s="19">
        <v>4657.6000000000004</v>
      </c>
      <c r="G49" s="21">
        <f t="shared" si="1"/>
        <v>0</v>
      </c>
      <c r="H49" s="19">
        <f t="shared" si="0"/>
        <v>4657.6000000000004</v>
      </c>
      <c r="I49" s="21">
        <v>0</v>
      </c>
      <c r="J49" s="19">
        <f t="shared" si="2"/>
        <v>-4657.6000000000004</v>
      </c>
      <c r="K49" s="20"/>
      <c r="L49" s="21">
        <v>0</v>
      </c>
      <c r="M49" s="21">
        <v>0</v>
      </c>
      <c r="N49" s="21">
        <v>0</v>
      </c>
      <c r="O49" s="22"/>
      <c r="P49" s="21">
        <v>0</v>
      </c>
      <c r="Q49" s="21">
        <v>0</v>
      </c>
      <c r="R49" s="21">
        <v>0</v>
      </c>
      <c r="S49" s="21">
        <v>0</v>
      </c>
    </row>
    <row r="50" spans="1:19" ht="24" customHeight="1" x14ac:dyDescent="0.25">
      <c r="A50" s="78" t="s">
        <v>66</v>
      </c>
      <c r="B50" s="80" t="s">
        <v>67</v>
      </c>
      <c r="C50" s="78" t="s">
        <v>45</v>
      </c>
      <c r="D50" s="89">
        <v>520</v>
      </c>
      <c r="E50" s="78">
        <v>199.4</v>
      </c>
      <c r="F50" s="19">
        <v>1731</v>
      </c>
      <c r="G50" s="19">
        <f t="shared" si="1"/>
        <v>1482.5</v>
      </c>
      <c r="H50" s="19">
        <f t="shared" si="0"/>
        <v>1731</v>
      </c>
      <c r="I50" s="19">
        <v>1482.5</v>
      </c>
      <c r="J50" s="19">
        <f t="shared" si="2"/>
        <v>-248.5</v>
      </c>
      <c r="K50" s="20" t="str">
        <f>K46</f>
        <v>по результатам государственных закупок</v>
      </c>
      <c r="L50" s="21">
        <v>0</v>
      </c>
      <c r="M50" s="21">
        <v>0</v>
      </c>
      <c r="N50" s="21">
        <v>0</v>
      </c>
      <c r="O50" s="22"/>
      <c r="P50" s="21">
        <v>0</v>
      </c>
      <c r="Q50" s="21">
        <v>0</v>
      </c>
      <c r="R50" s="21">
        <v>0</v>
      </c>
      <c r="S50" s="21">
        <v>0</v>
      </c>
    </row>
    <row r="51" spans="1:19" ht="20.25" customHeight="1" x14ac:dyDescent="0.25">
      <c r="A51" s="91"/>
      <c r="B51" s="81"/>
      <c r="C51" s="79"/>
      <c r="D51" s="90"/>
      <c r="E51" s="79"/>
      <c r="F51" s="19">
        <v>10415.4</v>
      </c>
      <c r="G51" s="21">
        <f t="shared" si="1"/>
        <v>0</v>
      </c>
      <c r="H51" s="19">
        <f t="shared" si="0"/>
        <v>10415.4</v>
      </c>
      <c r="I51" s="21">
        <v>0</v>
      </c>
      <c r="J51" s="19">
        <f t="shared" si="2"/>
        <v>-10415.4</v>
      </c>
      <c r="K51" s="19"/>
      <c r="L51" s="21">
        <v>0</v>
      </c>
      <c r="M51" s="21">
        <v>0</v>
      </c>
      <c r="N51" s="21">
        <v>0</v>
      </c>
      <c r="O51" s="22"/>
      <c r="P51" s="21">
        <v>0</v>
      </c>
      <c r="Q51" s="21">
        <v>0</v>
      </c>
      <c r="R51" s="21">
        <v>0</v>
      </c>
      <c r="S51" s="21">
        <v>0</v>
      </c>
    </row>
    <row r="52" spans="1:19" ht="19.5" customHeight="1" x14ac:dyDescent="0.25">
      <c r="A52" s="78" t="s">
        <v>68</v>
      </c>
      <c r="B52" s="80" t="s">
        <v>69</v>
      </c>
      <c r="C52" s="78" t="s">
        <v>45</v>
      </c>
      <c r="D52" s="89">
        <v>310</v>
      </c>
      <c r="E52" s="78">
        <v>0</v>
      </c>
      <c r="F52" s="19">
        <v>1386.3</v>
      </c>
      <c r="G52" s="21">
        <f t="shared" si="1"/>
        <v>0</v>
      </c>
      <c r="H52" s="19">
        <f t="shared" si="0"/>
        <v>1386.3</v>
      </c>
      <c r="I52" s="21">
        <v>0</v>
      </c>
      <c r="J52" s="19">
        <f t="shared" si="2"/>
        <v>-1386.3</v>
      </c>
      <c r="K52" s="19"/>
      <c r="L52" s="21">
        <v>0</v>
      </c>
      <c r="M52" s="21">
        <v>0</v>
      </c>
      <c r="N52" s="21">
        <v>0</v>
      </c>
      <c r="O52" s="22"/>
      <c r="P52" s="21">
        <v>0</v>
      </c>
      <c r="Q52" s="21">
        <v>0</v>
      </c>
      <c r="R52" s="21">
        <v>0</v>
      </c>
      <c r="S52" s="21">
        <v>0</v>
      </c>
    </row>
    <row r="53" spans="1:19" ht="14.25" customHeight="1" x14ac:dyDescent="0.25">
      <c r="A53" s="91"/>
      <c r="B53" s="81"/>
      <c r="C53" s="79"/>
      <c r="D53" s="90"/>
      <c r="E53" s="79"/>
      <c r="F53" s="19">
        <v>21565.200000000001</v>
      </c>
      <c r="G53" s="21">
        <f t="shared" si="1"/>
        <v>0</v>
      </c>
      <c r="H53" s="19">
        <f t="shared" si="0"/>
        <v>21565.200000000001</v>
      </c>
      <c r="I53" s="21">
        <v>0</v>
      </c>
      <c r="J53" s="19">
        <f t="shared" si="2"/>
        <v>-21565.200000000001</v>
      </c>
      <c r="K53" s="19"/>
      <c r="L53" s="21">
        <v>0</v>
      </c>
      <c r="M53" s="21">
        <v>0</v>
      </c>
      <c r="N53" s="21">
        <v>0</v>
      </c>
      <c r="O53" s="22"/>
      <c r="P53" s="21">
        <v>0</v>
      </c>
      <c r="Q53" s="21">
        <v>0</v>
      </c>
      <c r="R53" s="21">
        <v>0</v>
      </c>
      <c r="S53" s="21">
        <v>0</v>
      </c>
    </row>
    <row r="54" spans="1:19" ht="22.5" x14ac:dyDescent="0.25">
      <c r="A54" s="23" t="s">
        <v>70</v>
      </c>
      <c r="B54" s="24" t="s">
        <v>71</v>
      </c>
      <c r="C54" s="23" t="s">
        <v>72</v>
      </c>
      <c r="D54" s="25">
        <v>131</v>
      </c>
      <c r="E54" s="26">
        <v>0</v>
      </c>
      <c r="F54" s="19">
        <v>4936.3</v>
      </c>
      <c r="G54" s="21">
        <f t="shared" si="1"/>
        <v>0</v>
      </c>
      <c r="H54" s="19">
        <f t="shared" si="0"/>
        <v>4936.3</v>
      </c>
      <c r="I54" s="21">
        <v>0</v>
      </c>
      <c r="J54" s="19">
        <f t="shared" si="2"/>
        <v>-4936.3</v>
      </c>
      <c r="K54" s="19"/>
      <c r="L54" s="21">
        <v>0</v>
      </c>
      <c r="M54" s="21">
        <v>0</v>
      </c>
      <c r="N54" s="21">
        <v>0</v>
      </c>
      <c r="O54" s="22"/>
      <c r="P54" s="21">
        <v>0</v>
      </c>
      <c r="Q54" s="21">
        <v>0</v>
      </c>
      <c r="R54" s="21">
        <v>0</v>
      </c>
      <c r="S54" s="21">
        <v>0</v>
      </c>
    </row>
    <row r="55" spans="1:19" ht="33" customHeight="1" x14ac:dyDescent="0.25">
      <c r="A55" s="23" t="s">
        <v>73</v>
      </c>
      <c r="B55" s="24" t="s">
        <v>158</v>
      </c>
      <c r="C55" s="23" t="s">
        <v>45</v>
      </c>
      <c r="D55" s="25">
        <v>1534</v>
      </c>
      <c r="E55" s="26">
        <v>0</v>
      </c>
      <c r="F55" s="19">
        <v>4826.3999999999996</v>
      </c>
      <c r="G55" s="21">
        <f t="shared" si="1"/>
        <v>0</v>
      </c>
      <c r="H55" s="19">
        <f t="shared" si="0"/>
        <v>4826.3999999999996</v>
      </c>
      <c r="I55" s="21">
        <v>0</v>
      </c>
      <c r="J55" s="19">
        <f t="shared" si="2"/>
        <v>-4826.3999999999996</v>
      </c>
      <c r="K55" s="19"/>
      <c r="L55" s="21">
        <v>0</v>
      </c>
      <c r="M55" s="21">
        <v>0</v>
      </c>
      <c r="N55" s="21">
        <v>0</v>
      </c>
      <c r="O55" s="22"/>
      <c r="P55" s="21">
        <v>0</v>
      </c>
      <c r="Q55" s="21">
        <v>0</v>
      </c>
      <c r="R55" s="21">
        <v>0</v>
      </c>
      <c r="S55" s="21">
        <v>0</v>
      </c>
    </row>
    <row r="56" spans="1:19" ht="33.75" x14ac:dyDescent="0.25">
      <c r="A56" s="23" t="s">
        <v>74</v>
      </c>
      <c r="B56" s="24" t="s">
        <v>75</v>
      </c>
      <c r="C56" s="23" t="s">
        <v>45</v>
      </c>
      <c r="D56" s="25">
        <v>830</v>
      </c>
      <c r="E56" s="26">
        <v>0</v>
      </c>
      <c r="F56" s="19">
        <v>2521.3000000000002</v>
      </c>
      <c r="G56" s="21">
        <f t="shared" si="1"/>
        <v>0</v>
      </c>
      <c r="H56" s="19">
        <f t="shared" si="0"/>
        <v>2521.3000000000002</v>
      </c>
      <c r="I56" s="21">
        <v>0</v>
      </c>
      <c r="J56" s="19">
        <f t="shared" si="2"/>
        <v>-2521.3000000000002</v>
      </c>
      <c r="K56" s="19"/>
      <c r="L56" s="21">
        <v>0</v>
      </c>
      <c r="M56" s="21">
        <v>0</v>
      </c>
      <c r="N56" s="21">
        <v>0</v>
      </c>
      <c r="O56" s="22"/>
      <c r="P56" s="21">
        <v>0</v>
      </c>
      <c r="Q56" s="21">
        <v>0</v>
      </c>
      <c r="R56" s="21">
        <v>0</v>
      </c>
      <c r="S56" s="21">
        <v>0</v>
      </c>
    </row>
    <row r="57" spans="1:19" ht="33.75" customHeight="1" x14ac:dyDescent="0.25">
      <c r="A57" s="23" t="s">
        <v>76</v>
      </c>
      <c r="B57" s="24" t="s">
        <v>77</v>
      </c>
      <c r="C57" s="23" t="s">
        <v>45</v>
      </c>
      <c r="D57" s="25">
        <v>290</v>
      </c>
      <c r="E57" s="26">
        <v>0</v>
      </c>
      <c r="F57" s="19">
        <v>1311.4</v>
      </c>
      <c r="G57" s="21">
        <f t="shared" si="1"/>
        <v>0</v>
      </c>
      <c r="H57" s="19">
        <f t="shared" si="0"/>
        <v>1311.4</v>
      </c>
      <c r="I57" s="21">
        <v>0</v>
      </c>
      <c r="J57" s="19">
        <f t="shared" si="2"/>
        <v>-1311.4</v>
      </c>
      <c r="K57" s="19"/>
      <c r="L57" s="21">
        <v>0</v>
      </c>
      <c r="M57" s="21">
        <v>0</v>
      </c>
      <c r="N57" s="21">
        <v>0</v>
      </c>
      <c r="O57" s="22"/>
      <c r="P57" s="21">
        <v>0</v>
      </c>
      <c r="Q57" s="21">
        <v>0</v>
      </c>
      <c r="R57" s="21">
        <v>0</v>
      </c>
      <c r="S57" s="21">
        <v>0</v>
      </c>
    </row>
    <row r="58" spans="1:19" ht="33.75" customHeight="1" x14ac:dyDescent="0.25">
      <c r="A58" s="26" t="s">
        <v>78</v>
      </c>
      <c r="B58" s="27" t="s">
        <v>79</v>
      </c>
      <c r="C58" s="26" t="s">
        <v>45</v>
      </c>
      <c r="D58" s="21">
        <v>480</v>
      </c>
      <c r="E58" s="26">
        <v>0</v>
      </c>
      <c r="F58" s="19">
        <v>1842.8</v>
      </c>
      <c r="G58" s="21">
        <f t="shared" si="1"/>
        <v>0</v>
      </c>
      <c r="H58" s="19">
        <f t="shared" si="0"/>
        <v>1842.8</v>
      </c>
      <c r="I58" s="21">
        <v>0</v>
      </c>
      <c r="J58" s="19">
        <f t="shared" si="2"/>
        <v>-1842.8</v>
      </c>
      <c r="K58" s="19"/>
      <c r="L58" s="21">
        <v>0</v>
      </c>
      <c r="M58" s="21">
        <v>0</v>
      </c>
      <c r="N58" s="21">
        <v>0</v>
      </c>
      <c r="O58" s="22"/>
      <c r="P58" s="21">
        <v>0</v>
      </c>
      <c r="Q58" s="21">
        <v>0</v>
      </c>
      <c r="R58" s="21">
        <v>0</v>
      </c>
      <c r="S58" s="21">
        <v>0</v>
      </c>
    </row>
    <row r="59" spans="1:19" ht="33.75" customHeight="1" x14ac:dyDescent="0.25">
      <c r="A59" s="23" t="s">
        <v>80</v>
      </c>
      <c r="B59" s="24" t="s">
        <v>81</v>
      </c>
      <c r="C59" s="23" t="s">
        <v>45</v>
      </c>
      <c r="D59" s="25">
        <v>1194</v>
      </c>
      <c r="E59" s="26">
        <v>0</v>
      </c>
      <c r="F59" s="19">
        <v>3147.2</v>
      </c>
      <c r="G59" s="21">
        <f t="shared" si="1"/>
        <v>0</v>
      </c>
      <c r="H59" s="19">
        <f t="shared" si="0"/>
        <v>3147.2</v>
      </c>
      <c r="I59" s="21">
        <v>0</v>
      </c>
      <c r="J59" s="19">
        <f t="shared" si="2"/>
        <v>-3147.2</v>
      </c>
      <c r="K59" s="19"/>
      <c r="L59" s="21">
        <v>0</v>
      </c>
      <c r="M59" s="21">
        <v>0</v>
      </c>
      <c r="N59" s="21">
        <v>0</v>
      </c>
      <c r="O59" s="22"/>
      <c r="P59" s="21">
        <v>0</v>
      </c>
      <c r="Q59" s="21">
        <v>0</v>
      </c>
      <c r="R59" s="21">
        <v>0</v>
      </c>
      <c r="S59" s="21">
        <v>0</v>
      </c>
    </row>
    <row r="60" spans="1:19" ht="33.75" customHeight="1" x14ac:dyDescent="0.25">
      <c r="A60" s="23" t="s">
        <v>82</v>
      </c>
      <c r="B60" s="24" t="s">
        <v>83</v>
      </c>
      <c r="C60" s="23" t="s">
        <v>45</v>
      </c>
      <c r="D60" s="25">
        <v>668</v>
      </c>
      <c r="E60" s="26">
        <v>0</v>
      </c>
      <c r="F60" s="19">
        <v>2277.8000000000002</v>
      </c>
      <c r="G60" s="21">
        <f t="shared" si="1"/>
        <v>0</v>
      </c>
      <c r="H60" s="19">
        <f t="shared" si="0"/>
        <v>2277.8000000000002</v>
      </c>
      <c r="I60" s="21">
        <v>0</v>
      </c>
      <c r="J60" s="19">
        <f t="shared" si="2"/>
        <v>-2277.8000000000002</v>
      </c>
      <c r="K60" s="19"/>
      <c r="L60" s="21">
        <v>0</v>
      </c>
      <c r="M60" s="21">
        <v>0</v>
      </c>
      <c r="N60" s="21">
        <v>0</v>
      </c>
      <c r="O60" s="22"/>
      <c r="P60" s="21">
        <v>0</v>
      </c>
      <c r="Q60" s="21">
        <v>0</v>
      </c>
      <c r="R60" s="21">
        <v>0</v>
      </c>
      <c r="S60" s="21">
        <v>0</v>
      </c>
    </row>
    <row r="61" spans="1:19" ht="33.75" customHeight="1" x14ac:dyDescent="0.25">
      <c r="A61" s="23" t="s">
        <v>84</v>
      </c>
      <c r="B61" s="24" t="s">
        <v>159</v>
      </c>
      <c r="C61" s="23" t="s">
        <v>45</v>
      </c>
      <c r="D61" s="25">
        <v>890</v>
      </c>
      <c r="E61" s="26">
        <v>0</v>
      </c>
      <c r="F61" s="19">
        <v>2688.6</v>
      </c>
      <c r="G61" s="21">
        <f t="shared" si="1"/>
        <v>0</v>
      </c>
      <c r="H61" s="19">
        <f t="shared" si="0"/>
        <v>2688.6</v>
      </c>
      <c r="I61" s="21">
        <v>0</v>
      </c>
      <c r="J61" s="19">
        <f t="shared" si="2"/>
        <v>-2688.6</v>
      </c>
      <c r="K61" s="19"/>
      <c r="L61" s="21">
        <v>0</v>
      </c>
      <c r="M61" s="21">
        <v>0</v>
      </c>
      <c r="N61" s="21">
        <v>0</v>
      </c>
      <c r="O61" s="22"/>
      <c r="P61" s="21">
        <v>0</v>
      </c>
      <c r="Q61" s="21">
        <v>0</v>
      </c>
      <c r="R61" s="21">
        <v>0</v>
      </c>
      <c r="S61" s="21">
        <v>0</v>
      </c>
    </row>
    <row r="62" spans="1:19" ht="36" customHeight="1" x14ac:dyDescent="0.25">
      <c r="A62" s="23" t="s">
        <v>85</v>
      </c>
      <c r="B62" s="24" t="s">
        <v>86</v>
      </c>
      <c r="C62" s="23" t="s">
        <v>45</v>
      </c>
      <c r="D62" s="25">
        <v>510</v>
      </c>
      <c r="E62" s="26">
        <v>0</v>
      </c>
      <c r="F62" s="19">
        <v>1898.8</v>
      </c>
      <c r="G62" s="21">
        <f t="shared" si="1"/>
        <v>0</v>
      </c>
      <c r="H62" s="19">
        <f t="shared" si="0"/>
        <v>1898.8</v>
      </c>
      <c r="I62" s="21">
        <v>0</v>
      </c>
      <c r="J62" s="19">
        <f t="shared" si="2"/>
        <v>-1898.8</v>
      </c>
      <c r="K62" s="19"/>
      <c r="L62" s="21">
        <v>0</v>
      </c>
      <c r="M62" s="21">
        <v>0</v>
      </c>
      <c r="N62" s="21">
        <v>0</v>
      </c>
      <c r="O62" s="22"/>
      <c r="P62" s="21">
        <v>0</v>
      </c>
      <c r="Q62" s="21">
        <v>0</v>
      </c>
      <c r="R62" s="21">
        <v>0</v>
      </c>
      <c r="S62" s="21">
        <v>0</v>
      </c>
    </row>
    <row r="63" spans="1:19" ht="36" customHeight="1" x14ac:dyDescent="0.25">
      <c r="A63" s="23" t="s">
        <v>87</v>
      </c>
      <c r="B63" s="24" t="s">
        <v>160</v>
      </c>
      <c r="C63" s="23" t="s">
        <v>45</v>
      </c>
      <c r="D63" s="25">
        <v>398</v>
      </c>
      <c r="E63" s="26">
        <v>0</v>
      </c>
      <c r="F63" s="19">
        <v>1624.1</v>
      </c>
      <c r="G63" s="21">
        <f t="shared" si="1"/>
        <v>0</v>
      </c>
      <c r="H63" s="19">
        <f t="shared" si="0"/>
        <v>1624.1</v>
      </c>
      <c r="I63" s="21">
        <v>0</v>
      </c>
      <c r="J63" s="19">
        <f t="shared" si="2"/>
        <v>-1624.1</v>
      </c>
      <c r="K63" s="19"/>
      <c r="L63" s="21">
        <v>0</v>
      </c>
      <c r="M63" s="21">
        <v>0</v>
      </c>
      <c r="N63" s="21">
        <v>0</v>
      </c>
      <c r="O63" s="22"/>
      <c r="P63" s="21">
        <v>0</v>
      </c>
      <c r="Q63" s="21">
        <v>0</v>
      </c>
      <c r="R63" s="21">
        <v>0</v>
      </c>
      <c r="S63" s="21">
        <v>0</v>
      </c>
    </row>
    <row r="64" spans="1:19" s="52" customFormat="1" ht="43.5" customHeight="1" x14ac:dyDescent="0.25">
      <c r="A64" s="23" t="s">
        <v>88</v>
      </c>
      <c r="B64" s="51" t="s">
        <v>161</v>
      </c>
      <c r="C64" s="23" t="s">
        <v>45</v>
      </c>
      <c r="D64" s="25">
        <v>521</v>
      </c>
      <c r="E64" s="26">
        <v>0</v>
      </c>
      <c r="F64" s="19">
        <v>1916.8</v>
      </c>
      <c r="G64" s="21">
        <f t="shared" si="1"/>
        <v>0</v>
      </c>
      <c r="H64" s="19">
        <f t="shared" si="0"/>
        <v>1916.8</v>
      </c>
      <c r="I64" s="21">
        <v>0</v>
      </c>
      <c r="J64" s="19">
        <f t="shared" si="2"/>
        <v>-1916.8</v>
      </c>
      <c r="K64" s="19"/>
      <c r="L64" s="21">
        <v>0</v>
      </c>
      <c r="M64" s="21">
        <v>0</v>
      </c>
      <c r="N64" s="21">
        <v>0</v>
      </c>
      <c r="O64" s="53"/>
      <c r="P64" s="21">
        <v>0</v>
      </c>
      <c r="Q64" s="21">
        <v>0</v>
      </c>
      <c r="R64" s="21">
        <v>0</v>
      </c>
      <c r="S64" s="21">
        <v>0</v>
      </c>
    </row>
    <row r="65" spans="1:19" ht="33.75" customHeight="1" x14ac:dyDescent="0.25">
      <c r="A65" s="23" t="s">
        <v>89</v>
      </c>
      <c r="B65" s="24" t="s">
        <v>162</v>
      </c>
      <c r="C65" s="23" t="s">
        <v>45</v>
      </c>
      <c r="D65" s="25">
        <v>955</v>
      </c>
      <c r="E65" s="26">
        <v>0</v>
      </c>
      <c r="F65" s="19">
        <v>2799.5</v>
      </c>
      <c r="G65" s="21">
        <f t="shared" si="1"/>
        <v>0</v>
      </c>
      <c r="H65" s="19">
        <f t="shared" si="0"/>
        <v>2799.5</v>
      </c>
      <c r="I65" s="21">
        <v>0</v>
      </c>
      <c r="J65" s="19">
        <f t="shared" si="2"/>
        <v>-2799.5</v>
      </c>
      <c r="K65" s="19"/>
      <c r="L65" s="21">
        <v>0</v>
      </c>
      <c r="M65" s="21">
        <v>0</v>
      </c>
      <c r="N65" s="21">
        <v>0</v>
      </c>
      <c r="O65" s="22"/>
      <c r="P65" s="21">
        <v>0</v>
      </c>
      <c r="Q65" s="21">
        <v>0</v>
      </c>
      <c r="R65" s="21">
        <v>0</v>
      </c>
      <c r="S65" s="21">
        <v>0</v>
      </c>
    </row>
    <row r="66" spans="1:19" ht="33.75" customHeight="1" x14ac:dyDescent="0.25">
      <c r="A66" s="23" t="s">
        <v>90</v>
      </c>
      <c r="B66" s="24" t="s">
        <v>163</v>
      </c>
      <c r="C66" s="23" t="s">
        <v>45</v>
      </c>
      <c r="D66" s="25">
        <v>1045</v>
      </c>
      <c r="E66" s="26">
        <v>0</v>
      </c>
      <c r="F66" s="19">
        <v>2966.7</v>
      </c>
      <c r="G66" s="21">
        <f t="shared" si="1"/>
        <v>0</v>
      </c>
      <c r="H66" s="19">
        <f t="shared" si="0"/>
        <v>2966.7</v>
      </c>
      <c r="I66" s="21">
        <v>0</v>
      </c>
      <c r="J66" s="19">
        <f t="shared" si="2"/>
        <v>-2966.7</v>
      </c>
      <c r="K66" s="19"/>
      <c r="L66" s="21">
        <v>0</v>
      </c>
      <c r="M66" s="21">
        <v>0</v>
      </c>
      <c r="N66" s="21">
        <v>0</v>
      </c>
      <c r="O66" s="22"/>
      <c r="P66" s="21">
        <v>0</v>
      </c>
      <c r="Q66" s="21">
        <v>0</v>
      </c>
      <c r="R66" s="21">
        <v>0</v>
      </c>
      <c r="S66" s="21">
        <v>0</v>
      </c>
    </row>
    <row r="67" spans="1:19" ht="33.75" customHeight="1" x14ac:dyDescent="0.25">
      <c r="A67" s="23" t="s">
        <v>91</v>
      </c>
      <c r="B67" s="24" t="s">
        <v>164</v>
      </c>
      <c r="C67" s="23" t="s">
        <v>45</v>
      </c>
      <c r="D67" s="25">
        <v>736</v>
      </c>
      <c r="E67" s="26">
        <v>0</v>
      </c>
      <c r="F67" s="19">
        <v>3041.8</v>
      </c>
      <c r="G67" s="21">
        <f t="shared" si="1"/>
        <v>0</v>
      </c>
      <c r="H67" s="19">
        <f t="shared" si="0"/>
        <v>3041.8</v>
      </c>
      <c r="I67" s="21">
        <v>0</v>
      </c>
      <c r="J67" s="19">
        <f t="shared" si="2"/>
        <v>-3041.8</v>
      </c>
      <c r="K67" s="19"/>
      <c r="L67" s="21">
        <v>0</v>
      </c>
      <c r="M67" s="21">
        <v>0</v>
      </c>
      <c r="N67" s="21">
        <v>0</v>
      </c>
      <c r="O67" s="22"/>
      <c r="P67" s="21">
        <v>0</v>
      </c>
      <c r="Q67" s="21">
        <v>0</v>
      </c>
      <c r="R67" s="21">
        <v>0</v>
      </c>
      <c r="S67" s="21">
        <v>0</v>
      </c>
    </row>
    <row r="68" spans="1:19" ht="47.25" customHeight="1" x14ac:dyDescent="0.25">
      <c r="A68" s="23" t="s">
        <v>92</v>
      </c>
      <c r="B68" s="28" t="s">
        <v>93</v>
      </c>
      <c r="C68" s="23" t="s">
        <v>72</v>
      </c>
      <c r="D68" s="25">
        <v>1</v>
      </c>
      <c r="E68" s="26">
        <v>1</v>
      </c>
      <c r="F68" s="19">
        <v>8988.7999999999993</v>
      </c>
      <c r="G68" s="21">
        <f t="shared" si="1"/>
        <v>5826.7</v>
      </c>
      <c r="H68" s="19">
        <f t="shared" si="0"/>
        <v>8988.7999999999993</v>
      </c>
      <c r="I68" s="21">
        <v>5826.7</v>
      </c>
      <c r="J68" s="19">
        <f t="shared" si="2"/>
        <v>-3162.0999999999995</v>
      </c>
      <c r="K68" s="20" t="s">
        <v>168</v>
      </c>
      <c r="L68" s="21">
        <v>0</v>
      </c>
      <c r="M68" s="21">
        <v>0</v>
      </c>
      <c r="N68" s="21">
        <v>0</v>
      </c>
      <c r="O68" s="22"/>
      <c r="P68" s="21">
        <v>0</v>
      </c>
      <c r="Q68" s="21">
        <v>0</v>
      </c>
      <c r="R68" s="21">
        <v>0</v>
      </c>
      <c r="S68" s="21">
        <v>0</v>
      </c>
    </row>
    <row r="69" spans="1:19" ht="33.75" customHeight="1" x14ac:dyDescent="0.25">
      <c r="A69" s="26" t="s">
        <v>94</v>
      </c>
      <c r="B69" s="29" t="s">
        <v>95</v>
      </c>
      <c r="C69" s="26" t="s">
        <v>72</v>
      </c>
      <c r="D69" s="21">
        <v>1</v>
      </c>
      <c r="E69" s="26">
        <v>1</v>
      </c>
      <c r="F69" s="19">
        <v>8325.1</v>
      </c>
      <c r="G69" s="19">
        <f t="shared" si="1"/>
        <v>6150</v>
      </c>
      <c r="H69" s="19">
        <f t="shared" si="0"/>
        <v>8325.1</v>
      </c>
      <c r="I69" s="19">
        <v>6150</v>
      </c>
      <c r="J69" s="19">
        <f t="shared" si="2"/>
        <v>-2175.1000000000004</v>
      </c>
      <c r="K69" s="20" t="s">
        <v>168</v>
      </c>
      <c r="L69" s="21">
        <v>0</v>
      </c>
      <c r="M69" s="21">
        <v>0</v>
      </c>
      <c r="N69" s="21">
        <v>0</v>
      </c>
      <c r="O69" s="22"/>
      <c r="P69" s="21">
        <v>0</v>
      </c>
      <c r="Q69" s="21">
        <v>0</v>
      </c>
      <c r="R69" s="21">
        <v>0</v>
      </c>
      <c r="S69" s="21">
        <v>0</v>
      </c>
    </row>
    <row r="70" spans="1:19" ht="19.5" customHeight="1" x14ac:dyDescent="0.25">
      <c r="A70" s="26"/>
      <c r="B70" s="103" t="s">
        <v>175</v>
      </c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5"/>
    </row>
    <row r="71" spans="1:19" ht="37.5" customHeight="1" x14ac:dyDescent="0.25">
      <c r="A71" s="26" t="s">
        <v>106</v>
      </c>
      <c r="B71" s="29" t="s">
        <v>96</v>
      </c>
      <c r="C71" s="26" t="s">
        <v>45</v>
      </c>
      <c r="D71" s="21">
        <v>1100</v>
      </c>
      <c r="E71" s="21">
        <v>0</v>
      </c>
      <c r="F71" s="19">
        <f t="shared" ref="F71:F79" si="3">L71+P71</f>
        <v>99000</v>
      </c>
      <c r="G71" s="21">
        <f>I71+M71+Q71</f>
        <v>0</v>
      </c>
      <c r="H71" s="21">
        <v>0</v>
      </c>
      <c r="I71" s="21">
        <v>0</v>
      </c>
      <c r="J71" s="21">
        <v>0</v>
      </c>
      <c r="K71" s="19"/>
      <c r="L71" s="19">
        <v>59400</v>
      </c>
      <c r="M71" s="21">
        <v>0</v>
      </c>
      <c r="N71" s="19">
        <f>M71-L71</f>
        <v>-59400</v>
      </c>
      <c r="O71" s="19"/>
      <c r="P71" s="19">
        <v>39600</v>
      </c>
      <c r="Q71" s="21">
        <v>0</v>
      </c>
      <c r="R71" s="21">
        <v>0</v>
      </c>
      <c r="S71" s="21">
        <v>0</v>
      </c>
    </row>
    <row r="72" spans="1:19" ht="27.75" customHeight="1" x14ac:dyDescent="0.25">
      <c r="A72" s="26" t="s">
        <v>107</v>
      </c>
      <c r="B72" s="29" t="s">
        <v>148</v>
      </c>
      <c r="C72" s="26" t="s">
        <v>44</v>
      </c>
      <c r="D72" s="21">
        <v>2000</v>
      </c>
      <c r="E72" s="21">
        <v>0</v>
      </c>
      <c r="F72" s="19">
        <f t="shared" si="3"/>
        <v>180000</v>
      </c>
      <c r="G72" s="21">
        <f t="shared" ref="G72:G79" si="4">I72+M72+Q72</f>
        <v>0</v>
      </c>
      <c r="H72" s="21">
        <v>0</v>
      </c>
      <c r="I72" s="21">
        <v>0</v>
      </c>
      <c r="J72" s="21">
        <v>0</v>
      </c>
      <c r="K72" s="19"/>
      <c r="L72" s="19">
        <v>108000</v>
      </c>
      <c r="M72" s="21">
        <v>0</v>
      </c>
      <c r="N72" s="19">
        <f t="shared" ref="N72:N79" si="5">M72-L72</f>
        <v>-108000</v>
      </c>
      <c r="O72" s="19"/>
      <c r="P72" s="19">
        <v>72000</v>
      </c>
      <c r="Q72" s="21">
        <v>0</v>
      </c>
      <c r="R72" s="21">
        <v>0</v>
      </c>
      <c r="S72" s="21">
        <v>0</v>
      </c>
    </row>
    <row r="73" spans="1:19" ht="34.5" customHeight="1" x14ac:dyDescent="0.25">
      <c r="A73" s="26" t="s">
        <v>108</v>
      </c>
      <c r="B73" s="29" t="s">
        <v>149</v>
      </c>
      <c r="C73" s="26" t="s">
        <v>72</v>
      </c>
      <c r="D73" s="21">
        <v>2</v>
      </c>
      <c r="E73" s="21">
        <v>0</v>
      </c>
      <c r="F73" s="19">
        <f t="shared" si="3"/>
        <v>85000</v>
      </c>
      <c r="G73" s="21">
        <f t="shared" si="4"/>
        <v>0</v>
      </c>
      <c r="H73" s="21">
        <v>0</v>
      </c>
      <c r="I73" s="21">
        <v>0</v>
      </c>
      <c r="J73" s="21">
        <v>0</v>
      </c>
      <c r="K73" s="19"/>
      <c r="L73" s="19">
        <v>51000</v>
      </c>
      <c r="M73" s="21">
        <v>0</v>
      </c>
      <c r="N73" s="19">
        <f t="shared" si="5"/>
        <v>-51000</v>
      </c>
      <c r="O73" s="19"/>
      <c r="P73" s="19">
        <v>34000</v>
      </c>
      <c r="Q73" s="21">
        <v>0</v>
      </c>
      <c r="R73" s="21">
        <v>0</v>
      </c>
      <c r="S73" s="21">
        <v>0</v>
      </c>
    </row>
    <row r="74" spans="1:19" ht="15.75" customHeight="1" x14ac:dyDescent="0.25">
      <c r="A74" s="26" t="s">
        <v>109</v>
      </c>
      <c r="B74" s="29" t="s">
        <v>97</v>
      </c>
      <c r="C74" s="26" t="s">
        <v>72</v>
      </c>
      <c r="D74" s="21">
        <v>2</v>
      </c>
      <c r="E74" s="21">
        <v>0</v>
      </c>
      <c r="F74" s="19">
        <f t="shared" si="3"/>
        <v>130000</v>
      </c>
      <c r="G74" s="21">
        <f t="shared" si="4"/>
        <v>0</v>
      </c>
      <c r="H74" s="21">
        <v>0</v>
      </c>
      <c r="I74" s="21">
        <v>0</v>
      </c>
      <c r="J74" s="21">
        <v>0</v>
      </c>
      <c r="K74" s="19"/>
      <c r="L74" s="19">
        <v>78000</v>
      </c>
      <c r="M74" s="21">
        <v>0</v>
      </c>
      <c r="N74" s="19">
        <f t="shared" si="5"/>
        <v>-78000</v>
      </c>
      <c r="O74" s="19"/>
      <c r="P74" s="19">
        <v>52000</v>
      </c>
      <c r="Q74" s="21">
        <v>0</v>
      </c>
      <c r="R74" s="21">
        <v>0</v>
      </c>
      <c r="S74" s="21">
        <v>0</v>
      </c>
    </row>
    <row r="75" spans="1:19" ht="15.75" customHeight="1" x14ac:dyDescent="0.25">
      <c r="A75" s="26" t="s">
        <v>110</v>
      </c>
      <c r="B75" s="29" t="s">
        <v>98</v>
      </c>
      <c r="C75" s="26" t="s">
        <v>72</v>
      </c>
      <c r="D75" s="21">
        <v>1</v>
      </c>
      <c r="E75" s="21">
        <v>0</v>
      </c>
      <c r="F75" s="19">
        <f t="shared" si="3"/>
        <v>89780</v>
      </c>
      <c r="G75" s="21">
        <f t="shared" si="4"/>
        <v>0</v>
      </c>
      <c r="H75" s="21">
        <v>0</v>
      </c>
      <c r="I75" s="21">
        <v>0</v>
      </c>
      <c r="J75" s="21">
        <v>0</v>
      </c>
      <c r="K75" s="19"/>
      <c r="L75" s="19">
        <v>53868</v>
      </c>
      <c r="M75" s="21">
        <v>0</v>
      </c>
      <c r="N75" s="19">
        <f t="shared" si="5"/>
        <v>-53868</v>
      </c>
      <c r="O75" s="19"/>
      <c r="P75" s="19">
        <v>35912</v>
      </c>
      <c r="Q75" s="21">
        <v>0</v>
      </c>
      <c r="R75" s="21">
        <v>0</v>
      </c>
      <c r="S75" s="21">
        <v>0</v>
      </c>
    </row>
    <row r="76" spans="1:19" ht="24" customHeight="1" x14ac:dyDescent="0.25">
      <c r="A76" s="26" t="s">
        <v>111</v>
      </c>
      <c r="B76" s="29" t="s">
        <v>99</v>
      </c>
      <c r="C76" s="26" t="s">
        <v>72</v>
      </c>
      <c r="D76" s="21">
        <v>12</v>
      </c>
      <c r="E76" s="21">
        <v>0</v>
      </c>
      <c r="F76" s="19">
        <f t="shared" si="3"/>
        <v>40000</v>
      </c>
      <c r="G76" s="21">
        <f t="shared" si="4"/>
        <v>0</v>
      </c>
      <c r="H76" s="21">
        <v>0</v>
      </c>
      <c r="I76" s="21">
        <v>0</v>
      </c>
      <c r="J76" s="21">
        <v>0</v>
      </c>
      <c r="K76" s="19"/>
      <c r="L76" s="19">
        <v>24000</v>
      </c>
      <c r="M76" s="21">
        <v>0</v>
      </c>
      <c r="N76" s="19">
        <f t="shared" si="5"/>
        <v>-24000</v>
      </c>
      <c r="O76" s="19"/>
      <c r="P76" s="19">
        <v>16000</v>
      </c>
      <c r="Q76" s="21">
        <v>0</v>
      </c>
      <c r="R76" s="21">
        <v>0</v>
      </c>
      <c r="S76" s="21">
        <v>0</v>
      </c>
    </row>
    <row r="77" spans="1:19" ht="24" customHeight="1" x14ac:dyDescent="0.25">
      <c r="A77" s="26" t="s">
        <v>112</v>
      </c>
      <c r="B77" s="29" t="s">
        <v>100</v>
      </c>
      <c r="C77" s="26" t="s">
        <v>72</v>
      </c>
      <c r="D77" s="21">
        <v>1</v>
      </c>
      <c r="E77" s="21">
        <v>0</v>
      </c>
      <c r="F77" s="19">
        <f t="shared" si="3"/>
        <v>190000</v>
      </c>
      <c r="G77" s="21">
        <f t="shared" si="4"/>
        <v>0</v>
      </c>
      <c r="H77" s="21">
        <v>0</v>
      </c>
      <c r="I77" s="21">
        <v>0</v>
      </c>
      <c r="J77" s="21">
        <v>0</v>
      </c>
      <c r="K77" s="19"/>
      <c r="L77" s="19">
        <v>114000</v>
      </c>
      <c r="M77" s="21">
        <v>0</v>
      </c>
      <c r="N77" s="19">
        <f t="shared" si="5"/>
        <v>-114000</v>
      </c>
      <c r="O77" s="19"/>
      <c r="P77" s="19">
        <v>76000</v>
      </c>
      <c r="Q77" s="21">
        <v>0</v>
      </c>
      <c r="R77" s="21">
        <v>0</v>
      </c>
      <c r="S77" s="21">
        <v>0</v>
      </c>
    </row>
    <row r="78" spans="1:19" ht="15" customHeight="1" x14ac:dyDescent="0.25">
      <c r="A78" s="26" t="s">
        <v>113</v>
      </c>
      <c r="B78" s="29" t="s">
        <v>101</v>
      </c>
      <c r="C78" s="26" t="s">
        <v>72</v>
      </c>
      <c r="D78" s="21">
        <v>6</v>
      </c>
      <c r="E78" s="21">
        <v>0</v>
      </c>
      <c r="F78" s="19">
        <f t="shared" si="3"/>
        <v>160000</v>
      </c>
      <c r="G78" s="21">
        <f t="shared" si="4"/>
        <v>0</v>
      </c>
      <c r="H78" s="21">
        <v>0</v>
      </c>
      <c r="I78" s="21">
        <v>0</v>
      </c>
      <c r="J78" s="21">
        <v>0</v>
      </c>
      <c r="K78" s="19"/>
      <c r="L78" s="19">
        <v>95000</v>
      </c>
      <c r="M78" s="21">
        <v>0</v>
      </c>
      <c r="N78" s="19">
        <f t="shared" si="5"/>
        <v>-95000</v>
      </c>
      <c r="O78" s="19"/>
      <c r="P78" s="19">
        <v>65000</v>
      </c>
      <c r="Q78" s="21">
        <v>0</v>
      </c>
      <c r="R78" s="21">
        <v>0</v>
      </c>
      <c r="S78" s="21">
        <v>0</v>
      </c>
    </row>
    <row r="79" spans="1:19" ht="24" customHeight="1" x14ac:dyDescent="0.25">
      <c r="A79" s="26" t="s">
        <v>114</v>
      </c>
      <c r="B79" s="29" t="s">
        <v>102</v>
      </c>
      <c r="C79" s="26" t="s">
        <v>72</v>
      </c>
      <c r="D79" s="21">
        <v>1</v>
      </c>
      <c r="E79" s="21">
        <v>0</v>
      </c>
      <c r="F79" s="19">
        <f t="shared" si="3"/>
        <v>60000</v>
      </c>
      <c r="G79" s="21">
        <f t="shared" si="4"/>
        <v>0</v>
      </c>
      <c r="H79" s="21">
        <v>0</v>
      </c>
      <c r="I79" s="21">
        <v>0</v>
      </c>
      <c r="J79" s="21">
        <v>0</v>
      </c>
      <c r="K79" s="19"/>
      <c r="L79" s="19">
        <v>36000</v>
      </c>
      <c r="M79" s="21">
        <v>0</v>
      </c>
      <c r="N79" s="19">
        <f t="shared" si="5"/>
        <v>-36000</v>
      </c>
      <c r="O79" s="19"/>
      <c r="P79" s="19">
        <v>24000</v>
      </c>
      <c r="Q79" s="21">
        <v>0</v>
      </c>
      <c r="R79" s="21">
        <v>0</v>
      </c>
      <c r="S79" s="21">
        <v>0</v>
      </c>
    </row>
    <row r="80" spans="1:19" s="3" customFormat="1" ht="24.75" customHeight="1" x14ac:dyDescent="0.25">
      <c r="A80" s="30"/>
      <c r="B80" s="31" t="s">
        <v>103</v>
      </c>
      <c r="C80" s="32" t="s">
        <v>104</v>
      </c>
      <c r="D80" s="33" t="s">
        <v>105</v>
      </c>
      <c r="E80" s="33" t="s">
        <v>105</v>
      </c>
      <c r="F80" s="34">
        <f>SUM(F26:F79)</f>
        <v>1369706.2</v>
      </c>
      <c r="G80" s="34">
        <f t="shared" ref="G80:S80" si="6">SUM(G26:G79)</f>
        <v>31221.200000000001</v>
      </c>
      <c r="H80" s="34">
        <f t="shared" si="6"/>
        <v>335926.1999999999</v>
      </c>
      <c r="I80" s="34">
        <f t="shared" si="6"/>
        <v>31221.200000000001</v>
      </c>
      <c r="J80" s="34">
        <f t="shared" si="6"/>
        <v>-304704.99999999988</v>
      </c>
      <c r="K80" s="35"/>
      <c r="L80" s="34">
        <f t="shared" si="6"/>
        <v>619268</v>
      </c>
      <c r="M80" s="35">
        <f t="shared" si="6"/>
        <v>0</v>
      </c>
      <c r="N80" s="34">
        <f t="shared" si="6"/>
        <v>-619268</v>
      </c>
      <c r="O80" s="34"/>
      <c r="P80" s="34">
        <f t="shared" si="6"/>
        <v>414512</v>
      </c>
      <c r="Q80" s="35">
        <f t="shared" si="6"/>
        <v>0</v>
      </c>
      <c r="R80" s="35">
        <f t="shared" si="6"/>
        <v>0</v>
      </c>
      <c r="S80" s="35">
        <f t="shared" si="6"/>
        <v>0</v>
      </c>
    </row>
    <row r="81" spans="1:20" ht="19.5" customHeight="1" x14ac:dyDescent="0.25">
      <c r="A81" s="30">
        <v>2</v>
      </c>
      <c r="B81" s="17" t="s">
        <v>115</v>
      </c>
      <c r="C81" s="26"/>
      <c r="D81" s="26"/>
      <c r="E81" s="26"/>
      <c r="F81" s="26"/>
      <c r="G81" s="26"/>
      <c r="H81" s="26"/>
      <c r="I81" s="26"/>
      <c r="J81" s="26"/>
      <c r="K81" s="26"/>
      <c r="L81" s="36"/>
      <c r="M81" s="36"/>
      <c r="N81" s="36"/>
      <c r="O81" s="36"/>
      <c r="P81" s="36"/>
      <c r="Q81" s="36"/>
      <c r="R81" s="36"/>
      <c r="S81" s="36"/>
    </row>
    <row r="82" spans="1:20" ht="23.25" customHeight="1" x14ac:dyDescent="0.25">
      <c r="A82" s="78" t="s">
        <v>116</v>
      </c>
      <c r="B82" s="80" t="s">
        <v>117</v>
      </c>
      <c r="C82" s="78" t="s">
        <v>45</v>
      </c>
      <c r="D82" s="78">
        <v>1200</v>
      </c>
      <c r="E82" s="78">
        <v>0</v>
      </c>
      <c r="F82" s="19">
        <v>3345.1</v>
      </c>
      <c r="G82" s="21">
        <f>I82+M82+Q82</f>
        <v>0</v>
      </c>
      <c r="H82" s="19">
        <f t="shared" ref="H82:H93" si="7">F82</f>
        <v>3345.1</v>
      </c>
      <c r="I82" s="26">
        <v>0</v>
      </c>
      <c r="J82" s="19">
        <f>I82-H82</f>
        <v>-3345.1</v>
      </c>
      <c r="K82" s="20"/>
      <c r="L82" s="26">
        <v>0</v>
      </c>
      <c r="M82" s="26">
        <v>0</v>
      </c>
      <c r="N82" s="26">
        <v>0</v>
      </c>
      <c r="O82" s="26"/>
      <c r="P82" s="26">
        <v>0</v>
      </c>
      <c r="Q82" s="26">
        <v>0</v>
      </c>
      <c r="R82" s="26">
        <v>0</v>
      </c>
      <c r="S82" s="26">
        <v>0</v>
      </c>
      <c r="T82" s="4"/>
    </row>
    <row r="83" spans="1:20" ht="23.25" customHeight="1" x14ac:dyDescent="0.25">
      <c r="A83" s="79"/>
      <c r="B83" s="81"/>
      <c r="C83" s="79"/>
      <c r="D83" s="79"/>
      <c r="E83" s="79"/>
      <c r="F83" s="19">
        <v>98590.6</v>
      </c>
      <c r="G83" s="21">
        <f t="shared" ref="G83:G93" si="8">I83+M83+Q83</f>
        <v>0</v>
      </c>
      <c r="H83" s="19">
        <f t="shared" si="7"/>
        <v>98590.6</v>
      </c>
      <c r="I83" s="26">
        <v>0</v>
      </c>
      <c r="J83" s="19">
        <f t="shared" ref="J83:J93" si="9">I83-H83</f>
        <v>-98590.6</v>
      </c>
      <c r="K83" s="26"/>
      <c r="L83" s="26">
        <v>0</v>
      </c>
      <c r="M83" s="26">
        <v>0</v>
      </c>
      <c r="N83" s="26">
        <v>0</v>
      </c>
      <c r="O83" s="26"/>
      <c r="P83" s="26">
        <v>0</v>
      </c>
      <c r="Q83" s="26">
        <v>0</v>
      </c>
      <c r="R83" s="26">
        <v>0</v>
      </c>
      <c r="S83" s="26">
        <v>0</v>
      </c>
    </row>
    <row r="84" spans="1:20" ht="36" customHeight="1" x14ac:dyDescent="0.25">
      <c r="A84" s="78" t="s">
        <v>118</v>
      </c>
      <c r="B84" s="80" t="s">
        <v>119</v>
      </c>
      <c r="C84" s="78" t="s">
        <v>45</v>
      </c>
      <c r="D84" s="78">
        <v>600</v>
      </c>
      <c r="E84" s="78">
        <v>545.5</v>
      </c>
      <c r="F84" s="19">
        <v>1717.8</v>
      </c>
      <c r="G84" s="19">
        <f t="shared" si="8"/>
        <v>1744.64</v>
      </c>
      <c r="H84" s="19">
        <f t="shared" si="7"/>
        <v>1717.8</v>
      </c>
      <c r="I84" s="19">
        <v>1744.64</v>
      </c>
      <c r="J84" s="19">
        <f t="shared" si="9"/>
        <v>26.840000000000146</v>
      </c>
      <c r="K84" s="13" t="s">
        <v>168</v>
      </c>
      <c r="L84" s="26">
        <v>0</v>
      </c>
      <c r="M84" s="26">
        <v>0</v>
      </c>
      <c r="N84" s="26">
        <v>0</v>
      </c>
      <c r="O84" s="26"/>
      <c r="P84" s="26">
        <v>0</v>
      </c>
      <c r="Q84" s="26">
        <v>0</v>
      </c>
      <c r="R84" s="26">
        <v>0</v>
      </c>
      <c r="S84" s="26">
        <v>0</v>
      </c>
    </row>
    <row r="85" spans="1:20" ht="18.75" customHeight="1" x14ac:dyDescent="0.25">
      <c r="A85" s="79"/>
      <c r="B85" s="81"/>
      <c r="C85" s="79"/>
      <c r="D85" s="79"/>
      <c r="E85" s="79"/>
      <c r="F85" s="19">
        <v>5567.1</v>
      </c>
      <c r="G85" s="21">
        <f t="shared" si="8"/>
        <v>0</v>
      </c>
      <c r="H85" s="19">
        <f t="shared" si="7"/>
        <v>5567.1</v>
      </c>
      <c r="I85" s="21">
        <v>0</v>
      </c>
      <c r="J85" s="19">
        <f t="shared" si="9"/>
        <v>-5567.1</v>
      </c>
      <c r="K85" s="26"/>
      <c r="L85" s="26">
        <v>0</v>
      </c>
      <c r="M85" s="26">
        <v>0</v>
      </c>
      <c r="N85" s="26">
        <v>0</v>
      </c>
      <c r="O85" s="26"/>
      <c r="P85" s="26">
        <v>0</v>
      </c>
      <c r="Q85" s="26">
        <v>0</v>
      </c>
      <c r="R85" s="26">
        <v>0</v>
      </c>
      <c r="S85" s="26">
        <v>0</v>
      </c>
    </row>
    <row r="86" spans="1:20" ht="39.75" customHeight="1" x14ac:dyDescent="0.25">
      <c r="A86" s="78" t="s">
        <v>120</v>
      </c>
      <c r="B86" s="80" t="s">
        <v>121</v>
      </c>
      <c r="C86" s="78" t="s">
        <v>45</v>
      </c>
      <c r="D86" s="78">
        <v>640</v>
      </c>
      <c r="E86" s="78">
        <v>605</v>
      </c>
      <c r="F86" s="19">
        <v>2808.3</v>
      </c>
      <c r="G86" s="19">
        <f t="shared" si="8"/>
        <v>1759.8</v>
      </c>
      <c r="H86" s="19">
        <f t="shared" si="7"/>
        <v>2808.3</v>
      </c>
      <c r="I86" s="19">
        <v>1759.8</v>
      </c>
      <c r="J86" s="19">
        <f t="shared" si="9"/>
        <v>-1048.5000000000002</v>
      </c>
      <c r="K86" s="13" t="str">
        <f>K84</f>
        <v>по результатам государственных закупок</v>
      </c>
      <c r="L86" s="26">
        <v>0</v>
      </c>
      <c r="M86" s="26">
        <v>0</v>
      </c>
      <c r="N86" s="26">
        <v>0</v>
      </c>
      <c r="O86" s="26"/>
      <c r="P86" s="26">
        <v>0</v>
      </c>
      <c r="Q86" s="26">
        <v>0</v>
      </c>
      <c r="R86" s="26">
        <v>0</v>
      </c>
      <c r="S86" s="26">
        <v>0</v>
      </c>
    </row>
    <row r="87" spans="1:20" ht="18.75" customHeight="1" x14ac:dyDescent="0.25">
      <c r="A87" s="79"/>
      <c r="B87" s="81"/>
      <c r="C87" s="79"/>
      <c r="D87" s="79"/>
      <c r="E87" s="79"/>
      <c r="F87" s="19">
        <v>20781.900000000001</v>
      </c>
      <c r="G87" s="21">
        <f t="shared" si="8"/>
        <v>0</v>
      </c>
      <c r="H87" s="19">
        <f t="shared" si="7"/>
        <v>20781.900000000001</v>
      </c>
      <c r="I87" s="26">
        <v>0</v>
      </c>
      <c r="J87" s="19">
        <f t="shared" si="9"/>
        <v>-20781.900000000001</v>
      </c>
      <c r="K87" s="26"/>
      <c r="L87" s="26">
        <v>0</v>
      </c>
      <c r="M87" s="26">
        <v>0</v>
      </c>
      <c r="N87" s="26">
        <v>0</v>
      </c>
      <c r="O87" s="26"/>
      <c r="P87" s="26">
        <v>0</v>
      </c>
      <c r="Q87" s="26">
        <v>0</v>
      </c>
      <c r="R87" s="26">
        <v>0</v>
      </c>
      <c r="S87" s="26">
        <v>0</v>
      </c>
    </row>
    <row r="88" spans="1:20" ht="35.25" customHeight="1" x14ac:dyDescent="0.25">
      <c r="A88" s="23" t="s">
        <v>122</v>
      </c>
      <c r="B88" s="24" t="s">
        <v>154</v>
      </c>
      <c r="C88" s="23" t="s">
        <v>72</v>
      </c>
      <c r="D88" s="23">
        <v>1</v>
      </c>
      <c r="E88" s="26">
        <v>0</v>
      </c>
      <c r="F88" s="19">
        <v>6369.8</v>
      </c>
      <c r="G88" s="21">
        <f t="shared" si="8"/>
        <v>0</v>
      </c>
      <c r="H88" s="19">
        <f t="shared" si="7"/>
        <v>6369.8</v>
      </c>
      <c r="I88" s="26">
        <v>0</v>
      </c>
      <c r="J88" s="19">
        <f t="shared" si="9"/>
        <v>-6369.8</v>
      </c>
      <c r="K88" s="26"/>
      <c r="L88" s="26">
        <v>0</v>
      </c>
      <c r="M88" s="26">
        <v>0</v>
      </c>
      <c r="N88" s="26">
        <v>0</v>
      </c>
      <c r="O88" s="26"/>
      <c r="P88" s="26">
        <v>0</v>
      </c>
      <c r="Q88" s="26">
        <v>0</v>
      </c>
      <c r="R88" s="26">
        <v>0</v>
      </c>
      <c r="S88" s="26">
        <v>0</v>
      </c>
    </row>
    <row r="89" spans="1:20" ht="38.25" customHeight="1" x14ac:dyDescent="0.25">
      <c r="A89" s="23" t="s">
        <v>123</v>
      </c>
      <c r="B89" s="24" t="s">
        <v>153</v>
      </c>
      <c r="C89" s="23" t="s">
        <v>45</v>
      </c>
      <c r="D89" s="23">
        <v>2069</v>
      </c>
      <c r="E89" s="26">
        <v>0</v>
      </c>
      <c r="F89" s="19">
        <v>8230</v>
      </c>
      <c r="G89" s="21">
        <f t="shared" si="8"/>
        <v>0</v>
      </c>
      <c r="H89" s="19">
        <f t="shared" si="7"/>
        <v>8230</v>
      </c>
      <c r="I89" s="26">
        <v>0</v>
      </c>
      <c r="J89" s="19">
        <f t="shared" si="9"/>
        <v>-8230</v>
      </c>
      <c r="K89" s="26"/>
      <c r="L89" s="26">
        <v>0</v>
      </c>
      <c r="M89" s="26">
        <v>0</v>
      </c>
      <c r="N89" s="26">
        <v>0</v>
      </c>
      <c r="O89" s="26"/>
      <c r="P89" s="26">
        <v>0</v>
      </c>
      <c r="Q89" s="26">
        <v>0</v>
      </c>
      <c r="R89" s="26">
        <v>0</v>
      </c>
      <c r="S89" s="26">
        <v>0</v>
      </c>
    </row>
    <row r="90" spans="1:20" ht="51" customHeight="1" x14ac:dyDescent="0.25">
      <c r="A90" s="23" t="s">
        <v>124</v>
      </c>
      <c r="B90" s="28" t="s">
        <v>93</v>
      </c>
      <c r="C90" s="23" t="s">
        <v>72</v>
      </c>
      <c r="D90" s="23">
        <v>1</v>
      </c>
      <c r="E90" s="26">
        <v>1</v>
      </c>
      <c r="F90" s="19">
        <v>8988.7999999999993</v>
      </c>
      <c r="G90" s="19">
        <f t="shared" si="8"/>
        <v>5826.7</v>
      </c>
      <c r="H90" s="19">
        <f t="shared" si="7"/>
        <v>8988.7999999999993</v>
      </c>
      <c r="I90" s="26">
        <v>5826.7</v>
      </c>
      <c r="J90" s="19">
        <f t="shared" si="9"/>
        <v>-3162.0999999999995</v>
      </c>
      <c r="K90" s="20" t="s">
        <v>168</v>
      </c>
      <c r="L90" s="26">
        <v>0</v>
      </c>
      <c r="M90" s="26">
        <v>0</v>
      </c>
      <c r="N90" s="26">
        <v>0</v>
      </c>
      <c r="O90" s="26"/>
      <c r="P90" s="26">
        <v>0</v>
      </c>
      <c r="Q90" s="26">
        <v>0</v>
      </c>
      <c r="R90" s="26">
        <v>0</v>
      </c>
      <c r="S90" s="26">
        <v>0</v>
      </c>
    </row>
    <row r="91" spans="1:20" ht="33.75" x14ac:dyDescent="0.25">
      <c r="A91" s="23" t="s">
        <v>125</v>
      </c>
      <c r="B91" s="28" t="s">
        <v>126</v>
      </c>
      <c r="C91" s="23" t="s">
        <v>72</v>
      </c>
      <c r="D91" s="23">
        <v>1</v>
      </c>
      <c r="E91" s="26">
        <v>1</v>
      </c>
      <c r="F91" s="19">
        <v>13511.2</v>
      </c>
      <c r="G91" s="21">
        <f t="shared" si="8"/>
        <v>11570.6</v>
      </c>
      <c r="H91" s="19">
        <f t="shared" si="7"/>
        <v>13511.2</v>
      </c>
      <c r="I91" s="21">
        <v>11570.6</v>
      </c>
      <c r="J91" s="19">
        <f t="shared" si="9"/>
        <v>-1940.6000000000004</v>
      </c>
      <c r="K91" s="20" t="s">
        <v>168</v>
      </c>
      <c r="L91" s="26">
        <v>0</v>
      </c>
      <c r="M91" s="26">
        <v>0</v>
      </c>
      <c r="N91" s="26">
        <v>0</v>
      </c>
      <c r="O91" s="26"/>
      <c r="P91" s="26">
        <v>0</v>
      </c>
      <c r="Q91" s="26">
        <v>0</v>
      </c>
      <c r="R91" s="26">
        <v>0</v>
      </c>
      <c r="S91" s="26">
        <v>0</v>
      </c>
    </row>
    <row r="92" spans="1:20" ht="25.5" customHeight="1" x14ac:dyDescent="0.25">
      <c r="A92" s="26" t="s">
        <v>127</v>
      </c>
      <c r="B92" s="37" t="s">
        <v>128</v>
      </c>
      <c r="C92" s="26" t="s">
        <v>72</v>
      </c>
      <c r="D92" s="26">
        <v>1</v>
      </c>
      <c r="E92" s="26">
        <v>1</v>
      </c>
      <c r="F92" s="19">
        <v>11660.9</v>
      </c>
      <c r="G92" s="21">
        <f t="shared" si="8"/>
        <v>10690.6</v>
      </c>
      <c r="H92" s="19">
        <f t="shared" si="7"/>
        <v>11660.9</v>
      </c>
      <c r="I92" s="21">
        <v>10690.6</v>
      </c>
      <c r="J92" s="19">
        <f t="shared" si="9"/>
        <v>-970.29999999999927</v>
      </c>
      <c r="K92" s="20" t="s">
        <v>168</v>
      </c>
      <c r="L92" s="26">
        <v>0</v>
      </c>
      <c r="M92" s="26">
        <v>0</v>
      </c>
      <c r="N92" s="26">
        <v>0</v>
      </c>
      <c r="O92" s="26"/>
      <c r="P92" s="26">
        <v>0</v>
      </c>
      <c r="Q92" s="26">
        <v>0</v>
      </c>
      <c r="R92" s="26">
        <v>0</v>
      </c>
      <c r="S92" s="26">
        <v>0</v>
      </c>
    </row>
    <row r="93" spans="1:20" ht="35.25" customHeight="1" x14ac:dyDescent="0.25">
      <c r="A93" s="23" t="s">
        <v>129</v>
      </c>
      <c r="B93" s="24" t="s">
        <v>130</v>
      </c>
      <c r="C93" s="23" t="s">
        <v>72</v>
      </c>
      <c r="D93" s="23">
        <v>1</v>
      </c>
      <c r="E93" s="26">
        <v>1</v>
      </c>
      <c r="F93" s="19">
        <v>13626</v>
      </c>
      <c r="G93" s="21">
        <f t="shared" si="8"/>
        <v>19196</v>
      </c>
      <c r="H93" s="19">
        <f t="shared" si="7"/>
        <v>13626</v>
      </c>
      <c r="I93" s="26">
        <v>19196</v>
      </c>
      <c r="J93" s="19">
        <f t="shared" si="9"/>
        <v>5570</v>
      </c>
      <c r="K93" s="20" t="s">
        <v>168</v>
      </c>
      <c r="L93" s="26">
        <v>0</v>
      </c>
      <c r="M93" s="26">
        <v>0</v>
      </c>
      <c r="N93" s="26">
        <v>0</v>
      </c>
      <c r="O93" s="26"/>
      <c r="P93" s="26">
        <v>0</v>
      </c>
      <c r="Q93" s="26">
        <v>0</v>
      </c>
      <c r="R93" s="26">
        <v>0</v>
      </c>
      <c r="S93" s="26">
        <v>0</v>
      </c>
    </row>
    <row r="94" spans="1:20" ht="19.5" customHeight="1" x14ac:dyDescent="0.25">
      <c r="A94" s="23"/>
      <c r="B94" s="38" t="s">
        <v>175</v>
      </c>
      <c r="C94" s="23"/>
      <c r="D94" s="23"/>
      <c r="E94" s="26"/>
      <c r="F94" s="39"/>
      <c r="G94" s="26"/>
      <c r="H94" s="39"/>
      <c r="I94" s="26"/>
      <c r="J94" s="26"/>
      <c r="K94" s="26"/>
      <c r="L94" s="36"/>
      <c r="M94" s="36"/>
      <c r="N94" s="36"/>
      <c r="O94" s="36"/>
      <c r="P94" s="36"/>
      <c r="Q94" s="36"/>
      <c r="R94" s="36"/>
      <c r="S94" s="36"/>
    </row>
    <row r="95" spans="1:20" ht="33.75" x14ac:dyDescent="0.25">
      <c r="A95" s="23" t="s">
        <v>131</v>
      </c>
      <c r="B95" s="24" t="s">
        <v>132</v>
      </c>
      <c r="C95" s="23" t="s">
        <v>45</v>
      </c>
      <c r="D95" s="25">
        <v>1100</v>
      </c>
      <c r="E95" s="26">
        <v>0</v>
      </c>
      <c r="F95" s="19">
        <f t="shared" ref="F95:F101" si="10">L95+P95</f>
        <v>132000</v>
      </c>
      <c r="G95" s="21">
        <f>I95+M95+Q95</f>
        <v>0</v>
      </c>
      <c r="H95" s="40">
        <v>0</v>
      </c>
      <c r="I95" s="26">
        <v>0</v>
      </c>
      <c r="J95" s="26">
        <v>0</v>
      </c>
      <c r="K95" s="26"/>
      <c r="L95" s="19">
        <v>79200</v>
      </c>
      <c r="M95" s="21">
        <v>0</v>
      </c>
      <c r="N95" s="19">
        <f>M95-L95</f>
        <v>-79200</v>
      </c>
      <c r="O95" s="22"/>
      <c r="P95" s="19">
        <v>52800</v>
      </c>
      <c r="Q95" s="26">
        <v>0</v>
      </c>
      <c r="R95" s="26">
        <v>0</v>
      </c>
      <c r="S95" s="26">
        <v>0</v>
      </c>
    </row>
    <row r="96" spans="1:20" ht="63.75" customHeight="1" x14ac:dyDescent="0.25">
      <c r="A96" s="23" t="s">
        <v>133</v>
      </c>
      <c r="B96" s="24" t="s">
        <v>134</v>
      </c>
      <c r="C96" s="23" t="s">
        <v>45</v>
      </c>
      <c r="D96" s="25">
        <v>1200</v>
      </c>
      <c r="E96" s="26">
        <v>0</v>
      </c>
      <c r="F96" s="19">
        <f t="shared" si="10"/>
        <v>79000</v>
      </c>
      <c r="G96" s="21">
        <f t="shared" ref="G96:G101" si="11">I96+M96+Q96</f>
        <v>0</v>
      </c>
      <c r="H96" s="40">
        <v>0</v>
      </c>
      <c r="I96" s="26">
        <v>0</v>
      </c>
      <c r="J96" s="26">
        <v>0</v>
      </c>
      <c r="K96" s="26"/>
      <c r="L96" s="19">
        <v>47400</v>
      </c>
      <c r="M96" s="21">
        <v>0</v>
      </c>
      <c r="N96" s="19">
        <f t="shared" ref="N96:N101" si="12">M96-L96</f>
        <v>-47400</v>
      </c>
      <c r="O96" s="19"/>
      <c r="P96" s="19">
        <v>31600</v>
      </c>
      <c r="Q96" s="26">
        <v>0</v>
      </c>
      <c r="R96" s="26">
        <v>0</v>
      </c>
      <c r="S96" s="26">
        <v>0</v>
      </c>
    </row>
    <row r="97" spans="1:20" ht="38.25" customHeight="1" x14ac:dyDescent="0.25">
      <c r="A97" s="23" t="s">
        <v>135</v>
      </c>
      <c r="B97" s="24" t="s">
        <v>136</v>
      </c>
      <c r="C97" s="23" t="s">
        <v>45</v>
      </c>
      <c r="D97" s="25">
        <v>1500</v>
      </c>
      <c r="E97" s="26">
        <v>0</v>
      </c>
      <c r="F97" s="19">
        <f t="shared" si="10"/>
        <v>150000</v>
      </c>
      <c r="G97" s="21">
        <f t="shared" si="11"/>
        <v>0</v>
      </c>
      <c r="H97" s="40">
        <v>0</v>
      </c>
      <c r="I97" s="26">
        <v>0</v>
      </c>
      <c r="J97" s="26">
        <v>0</v>
      </c>
      <c r="K97" s="26"/>
      <c r="L97" s="19">
        <v>90000</v>
      </c>
      <c r="M97" s="21">
        <v>0</v>
      </c>
      <c r="N97" s="19">
        <f t="shared" si="12"/>
        <v>-90000</v>
      </c>
      <c r="O97" s="19"/>
      <c r="P97" s="19">
        <v>60000</v>
      </c>
      <c r="Q97" s="26">
        <v>0</v>
      </c>
      <c r="R97" s="26">
        <v>0</v>
      </c>
      <c r="S97" s="26">
        <v>0</v>
      </c>
    </row>
    <row r="98" spans="1:20" ht="48" customHeight="1" x14ac:dyDescent="0.25">
      <c r="A98" s="23" t="s">
        <v>137</v>
      </c>
      <c r="B98" s="24" t="s">
        <v>138</v>
      </c>
      <c r="C98" s="23" t="s">
        <v>45</v>
      </c>
      <c r="D98" s="25">
        <v>867</v>
      </c>
      <c r="E98" s="26">
        <v>0</v>
      </c>
      <c r="F98" s="19">
        <f t="shared" si="10"/>
        <v>121000</v>
      </c>
      <c r="G98" s="21">
        <f t="shared" si="11"/>
        <v>0</v>
      </c>
      <c r="H98" s="40">
        <v>0</v>
      </c>
      <c r="I98" s="26">
        <v>0</v>
      </c>
      <c r="J98" s="26">
        <v>0</v>
      </c>
      <c r="K98" s="26"/>
      <c r="L98" s="19">
        <v>72600</v>
      </c>
      <c r="M98" s="21">
        <v>0</v>
      </c>
      <c r="N98" s="19">
        <f t="shared" si="12"/>
        <v>-72600</v>
      </c>
      <c r="O98" s="19"/>
      <c r="P98" s="19">
        <v>48400</v>
      </c>
      <c r="Q98" s="26">
        <v>0</v>
      </c>
      <c r="R98" s="26">
        <v>0</v>
      </c>
      <c r="S98" s="26">
        <v>0</v>
      </c>
    </row>
    <row r="99" spans="1:20" ht="25.5" customHeight="1" x14ac:dyDescent="0.25">
      <c r="A99" s="23" t="s">
        <v>139</v>
      </c>
      <c r="B99" s="24" t="s">
        <v>165</v>
      </c>
      <c r="C99" s="23" t="s">
        <v>45</v>
      </c>
      <c r="D99" s="25">
        <v>2700</v>
      </c>
      <c r="E99" s="26">
        <v>0</v>
      </c>
      <c r="F99" s="19">
        <f t="shared" si="10"/>
        <v>324000</v>
      </c>
      <c r="G99" s="21">
        <f t="shared" si="11"/>
        <v>0</v>
      </c>
      <c r="H99" s="40">
        <v>0</v>
      </c>
      <c r="I99" s="26">
        <v>0</v>
      </c>
      <c r="J99" s="26">
        <v>0</v>
      </c>
      <c r="K99" s="26"/>
      <c r="L99" s="19">
        <v>194400</v>
      </c>
      <c r="M99" s="21">
        <v>0</v>
      </c>
      <c r="N99" s="19">
        <f t="shared" si="12"/>
        <v>-194400</v>
      </c>
      <c r="O99" s="19"/>
      <c r="P99" s="19">
        <v>129600</v>
      </c>
      <c r="Q99" s="26">
        <v>0</v>
      </c>
      <c r="R99" s="26">
        <v>0</v>
      </c>
      <c r="S99" s="26">
        <v>0</v>
      </c>
    </row>
    <row r="100" spans="1:20" x14ac:dyDescent="0.25">
      <c r="A100" s="23" t="s">
        <v>140</v>
      </c>
      <c r="B100" s="24" t="s">
        <v>101</v>
      </c>
      <c r="C100" s="23" t="s">
        <v>72</v>
      </c>
      <c r="D100" s="25">
        <v>5</v>
      </c>
      <c r="E100" s="26">
        <v>0</v>
      </c>
      <c r="F100" s="19">
        <f t="shared" si="10"/>
        <v>140000</v>
      </c>
      <c r="G100" s="21">
        <f t="shared" si="11"/>
        <v>0</v>
      </c>
      <c r="H100" s="40">
        <v>0</v>
      </c>
      <c r="I100" s="26">
        <v>0</v>
      </c>
      <c r="J100" s="26">
        <v>0</v>
      </c>
      <c r="K100" s="26"/>
      <c r="L100" s="19">
        <v>85000</v>
      </c>
      <c r="M100" s="21">
        <v>0</v>
      </c>
      <c r="N100" s="19">
        <f t="shared" si="12"/>
        <v>-85000</v>
      </c>
      <c r="O100" s="19"/>
      <c r="P100" s="19">
        <v>55000</v>
      </c>
      <c r="Q100" s="26">
        <v>0</v>
      </c>
      <c r="R100" s="26">
        <v>0</v>
      </c>
      <c r="S100" s="26">
        <v>0</v>
      </c>
    </row>
    <row r="101" spans="1:20" ht="22.5" x14ac:dyDescent="0.25">
      <c r="A101" s="23" t="s">
        <v>141</v>
      </c>
      <c r="B101" s="24" t="s">
        <v>102</v>
      </c>
      <c r="C101" s="23" t="s">
        <v>72</v>
      </c>
      <c r="D101" s="25">
        <v>1</v>
      </c>
      <c r="E101" s="26">
        <v>0</v>
      </c>
      <c r="F101" s="19">
        <f t="shared" si="10"/>
        <v>60000</v>
      </c>
      <c r="G101" s="21">
        <f t="shared" si="11"/>
        <v>0</v>
      </c>
      <c r="H101" s="40">
        <v>0</v>
      </c>
      <c r="I101" s="26">
        <v>0</v>
      </c>
      <c r="J101" s="26">
        <v>0</v>
      </c>
      <c r="K101" s="26"/>
      <c r="L101" s="19">
        <v>36000</v>
      </c>
      <c r="M101" s="21">
        <v>0</v>
      </c>
      <c r="N101" s="19">
        <f t="shared" si="12"/>
        <v>-36000</v>
      </c>
      <c r="O101" s="19"/>
      <c r="P101" s="19">
        <v>24000</v>
      </c>
      <c r="Q101" s="26">
        <v>0</v>
      </c>
      <c r="R101" s="26">
        <v>0</v>
      </c>
      <c r="S101" s="26">
        <v>0</v>
      </c>
    </row>
    <row r="102" spans="1:20" s="3" customFormat="1" x14ac:dyDescent="0.25">
      <c r="A102" s="41"/>
      <c r="B102" s="42" t="s">
        <v>142</v>
      </c>
      <c r="C102" s="41"/>
      <c r="D102" s="41" t="s">
        <v>105</v>
      </c>
      <c r="E102" s="30" t="s">
        <v>105</v>
      </c>
      <c r="F102" s="34">
        <f>SUM(F82:F101)</f>
        <v>1201197.5</v>
      </c>
      <c r="G102" s="34">
        <f t="shared" ref="G102:P102" si="13">SUM(G82:G101)</f>
        <v>50788.34</v>
      </c>
      <c r="H102" s="34">
        <f t="shared" si="13"/>
        <v>195197.5</v>
      </c>
      <c r="I102" s="34">
        <f t="shared" si="13"/>
        <v>50788.34</v>
      </c>
      <c r="J102" s="34">
        <f t="shared" si="13"/>
        <v>-144409.16</v>
      </c>
      <c r="K102" s="34"/>
      <c r="L102" s="34">
        <f t="shared" si="13"/>
        <v>604600</v>
      </c>
      <c r="M102" s="35">
        <f t="shared" si="13"/>
        <v>0</v>
      </c>
      <c r="N102" s="34">
        <f t="shared" si="13"/>
        <v>-604600</v>
      </c>
      <c r="O102" s="34"/>
      <c r="P102" s="34">
        <f t="shared" si="13"/>
        <v>401400</v>
      </c>
      <c r="Q102" s="30">
        <v>0</v>
      </c>
      <c r="R102" s="30">
        <v>0</v>
      </c>
      <c r="S102" s="30">
        <v>0</v>
      </c>
    </row>
    <row r="103" spans="1:20" s="3" customFormat="1" ht="8.25" customHeight="1" x14ac:dyDescent="0.25">
      <c r="A103" s="41"/>
      <c r="B103" s="42"/>
      <c r="C103" s="41"/>
      <c r="D103" s="41"/>
      <c r="E103" s="30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0"/>
      <c r="R103" s="30"/>
      <c r="S103" s="30"/>
    </row>
    <row r="104" spans="1:20" ht="19.5" customHeight="1" x14ac:dyDescent="0.25">
      <c r="A104" s="41">
        <v>3</v>
      </c>
      <c r="B104" s="38" t="s">
        <v>143</v>
      </c>
      <c r="C104" s="23"/>
      <c r="D104" s="23"/>
      <c r="E104" s="26"/>
      <c r="F104" s="39"/>
      <c r="G104" s="26"/>
      <c r="H104" s="39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20" ht="26.25" customHeight="1" x14ac:dyDescent="0.25">
      <c r="A105" s="43" t="s">
        <v>144</v>
      </c>
      <c r="B105" s="24" t="s">
        <v>145</v>
      </c>
      <c r="C105" s="23" t="s">
        <v>72</v>
      </c>
      <c r="D105" s="23">
        <v>1</v>
      </c>
      <c r="E105" s="26">
        <v>0</v>
      </c>
      <c r="F105" s="39">
        <v>231.2</v>
      </c>
      <c r="G105" s="26">
        <f>I105+M105+Q105</f>
        <v>0</v>
      </c>
      <c r="H105" s="39">
        <v>231.2</v>
      </c>
      <c r="I105" s="26">
        <v>0</v>
      </c>
      <c r="J105" s="39">
        <f>I105-H105</f>
        <v>-231.2</v>
      </c>
      <c r="K105" s="26"/>
      <c r="L105" s="26">
        <v>0</v>
      </c>
      <c r="M105" s="26">
        <v>0</v>
      </c>
      <c r="N105" s="26">
        <v>0</v>
      </c>
      <c r="O105" s="26"/>
      <c r="P105" s="26">
        <v>0</v>
      </c>
      <c r="Q105" s="26">
        <v>0</v>
      </c>
      <c r="R105" s="26">
        <v>0</v>
      </c>
      <c r="S105" s="26">
        <v>0</v>
      </c>
    </row>
    <row r="106" spans="1:20" s="3" customFormat="1" ht="21" x14ac:dyDescent="0.25">
      <c r="A106" s="16"/>
      <c r="B106" s="31" t="s">
        <v>146</v>
      </c>
      <c r="C106" s="32" t="s">
        <v>104</v>
      </c>
      <c r="D106" s="30">
        <v>1</v>
      </c>
      <c r="E106" s="30">
        <v>0</v>
      </c>
      <c r="F106" s="44">
        <f>F105</f>
        <v>231.2</v>
      </c>
      <c r="G106" s="45">
        <f>G105</f>
        <v>0</v>
      </c>
      <c r="H106" s="44">
        <f>H105</f>
        <v>231.2</v>
      </c>
      <c r="I106" s="45">
        <f>I105</f>
        <v>0</v>
      </c>
      <c r="J106" s="44">
        <f>I106-H106</f>
        <v>-231.2</v>
      </c>
      <c r="K106" s="30"/>
      <c r="L106" s="30">
        <v>0</v>
      </c>
      <c r="M106" s="30">
        <v>0</v>
      </c>
      <c r="N106" s="30">
        <v>0</v>
      </c>
      <c r="O106" s="30"/>
      <c r="P106" s="30">
        <v>0</v>
      </c>
      <c r="Q106" s="30">
        <v>0</v>
      </c>
      <c r="R106" s="30">
        <v>0</v>
      </c>
      <c r="S106" s="30">
        <v>0</v>
      </c>
      <c r="T106" s="5"/>
    </row>
    <row r="107" spans="1:20" s="3" customFormat="1" x14ac:dyDescent="0.25">
      <c r="A107" s="16"/>
      <c r="B107" s="46"/>
      <c r="C107" s="32"/>
      <c r="D107" s="30"/>
      <c r="E107" s="30"/>
      <c r="F107" s="44"/>
      <c r="G107" s="30"/>
      <c r="H107" s="44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5"/>
    </row>
    <row r="108" spans="1:20" s="3" customFormat="1" ht="21" x14ac:dyDescent="0.25">
      <c r="A108" s="16"/>
      <c r="B108" s="31" t="s">
        <v>147</v>
      </c>
      <c r="C108" s="32" t="s">
        <v>104</v>
      </c>
      <c r="D108" s="30" t="s">
        <v>105</v>
      </c>
      <c r="E108" s="30" t="s">
        <v>105</v>
      </c>
      <c r="F108" s="34">
        <f>F106+F102+F80</f>
        <v>2571134.9</v>
      </c>
      <c r="G108" s="47">
        <f>G106+G102+G80</f>
        <v>82009.539999999994</v>
      </c>
      <c r="H108" s="34">
        <f>H106+H102+H80</f>
        <v>531354.89999999991</v>
      </c>
      <c r="I108" s="34">
        <f>I106+I102+I80</f>
        <v>82009.539999999994</v>
      </c>
      <c r="J108" s="34">
        <f>J106+J102+J80</f>
        <v>-449345.35999999987</v>
      </c>
      <c r="K108" s="34"/>
      <c r="L108" s="34">
        <f>L106+L102+L80</f>
        <v>1223868</v>
      </c>
      <c r="M108" s="34">
        <f>M106+M102+M80</f>
        <v>0</v>
      </c>
      <c r="N108" s="34">
        <f>N106+N102+N80</f>
        <v>-1223868</v>
      </c>
      <c r="O108" s="34"/>
      <c r="P108" s="34">
        <f>P106+P102+P80</f>
        <v>815912</v>
      </c>
      <c r="Q108" s="34">
        <f>Q106+Q102+Q80</f>
        <v>0</v>
      </c>
      <c r="R108" s="34">
        <f>R106+R102+R80</f>
        <v>0</v>
      </c>
      <c r="S108" s="34">
        <f>S106+S102+S80</f>
        <v>0</v>
      </c>
      <c r="T108" s="5"/>
    </row>
    <row r="109" spans="1:20" x14ac:dyDescent="0.25">
      <c r="A109" s="48"/>
      <c r="B109" s="48"/>
      <c r="C109" s="49"/>
      <c r="D109" s="49"/>
      <c r="E109" s="49"/>
      <c r="F109" s="49"/>
      <c r="G109" s="49"/>
      <c r="H109" s="49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1" spans="1:20" s="64" customFormat="1" ht="12" x14ac:dyDescent="0.2">
      <c r="A111" s="61" t="s">
        <v>21</v>
      </c>
      <c r="B111" s="62"/>
      <c r="C111" s="55"/>
      <c r="D111" s="55"/>
      <c r="E111" s="55"/>
      <c r="F111" s="55"/>
      <c r="G111" s="63" t="s">
        <v>150</v>
      </c>
      <c r="H111" s="55"/>
      <c r="I111" s="62"/>
      <c r="J111" s="62"/>
      <c r="K111" s="62" t="s">
        <v>187</v>
      </c>
      <c r="L111" s="62"/>
      <c r="M111" s="62"/>
      <c r="N111" s="62"/>
      <c r="O111" s="62"/>
      <c r="P111" s="62"/>
      <c r="Q111" s="62"/>
      <c r="R111" s="62"/>
      <c r="S111" s="62"/>
    </row>
    <row r="112" spans="1:20" x14ac:dyDescent="0.25">
      <c r="A112" s="6" t="s">
        <v>167</v>
      </c>
    </row>
    <row r="115" spans="2:8" x14ac:dyDescent="0.25">
      <c r="B115" s="62" t="s">
        <v>176</v>
      </c>
      <c r="C115" s="55"/>
      <c r="D115" s="55"/>
      <c r="E115" s="55"/>
      <c r="F115" s="55"/>
      <c r="G115" s="55"/>
    </row>
    <row r="116" spans="2:8" x14ac:dyDescent="0.25">
      <c r="B116" s="61" t="s">
        <v>188</v>
      </c>
      <c r="C116" s="63"/>
      <c r="D116" s="63"/>
      <c r="E116" s="63"/>
      <c r="F116" s="55"/>
      <c r="G116" s="65" t="s">
        <v>151</v>
      </c>
    </row>
    <row r="117" spans="2:8" x14ac:dyDescent="0.25">
      <c r="B117" s="61"/>
      <c r="C117" s="63"/>
      <c r="D117" s="63"/>
      <c r="E117" s="63"/>
      <c r="F117" s="55"/>
      <c r="G117" s="65"/>
    </row>
    <row r="118" spans="2:8" x14ac:dyDescent="0.25">
      <c r="B118" s="61" t="s">
        <v>166</v>
      </c>
      <c r="C118" s="63"/>
      <c r="D118" s="63"/>
      <c r="E118" s="63"/>
      <c r="F118" s="55"/>
      <c r="G118" s="65" t="s">
        <v>174</v>
      </c>
    </row>
    <row r="119" spans="2:8" x14ac:dyDescent="0.25">
      <c r="B119" s="61"/>
      <c r="C119" s="63"/>
      <c r="D119" s="63"/>
      <c r="E119" s="63"/>
      <c r="F119" s="55"/>
      <c r="G119" s="65"/>
    </row>
    <row r="120" spans="2:8" x14ac:dyDescent="0.25">
      <c r="B120" s="61" t="s">
        <v>185</v>
      </c>
      <c r="C120" s="63"/>
      <c r="D120" s="63"/>
      <c r="E120" s="63"/>
      <c r="F120" s="55"/>
      <c r="G120" s="65" t="s">
        <v>186</v>
      </c>
    </row>
    <row r="121" spans="2:8" x14ac:dyDescent="0.25">
      <c r="B121" s="61"/>
      <c r="C121" s="63"/>
      <c r="D121" s="63"/>
      <c r="E121" s="63"/>
      <c r="F121" s="55"/>
      <c r="G121" s="65"/>
    </row>
    <row r="122" spans="2:8" x14ac:dyDescent="0.25">
      <c r="B122" s="61" t="s">
        <v>152</v>
      </c>
      <c r="C122" s="63"/>
      <c r="D122" s="63"/>
      <c r="E122" s="63"/>
      <c r="F122" s="55"/>
      <c r="G122" s="65" t="s">
        <v>177</v>
      </c>
    </row>
    <row r="123" spans="2:8" x14ac:dyDescent="0.25">
      <c r="B123" s="62"/>
      <c r="C123" s="55"/>
      <c r="D123" s="55"/>
      <c r="E123" s="55"/>
      <c r="F123" s="55"/>
      <c r="G123" s="66"/>
    </row>
    <row r="124" spans="2:8" ht="24.75" x14ac:dyDescent="0.25">
      <c r="B124" s="67" t="s">
        <v>189</v>
      </c>
      <c r="C124" s="63"/>
      <c r="D124" s="63"/>
      <c r="E124" s="63"/>
      <c r="F124" s="63"/>
      <c r="G124" s="65" t="s">
        <v>178</v>
      </c>
      <c r="H124" s="50"/>
    </row>
  </sheetData>
  <mergeCells count="103">
    <mergeCell ref="B70:S70"/>
    <mergeCell ref="C22:C23"/>
    <mergeCell ref="B22:B23"/>
    <mergeCell ref="D46:D47"/>
    <mergeCell ref="E26:E27"/>
    <mergeCell ref="E28:E29"/>
    <mergeCell ref="E30:E31"/>
    <mergeCell ref="E32:E33"/>
    <mergeCell ref="E36:E37"/>
    <mergeCell ref="E34:E35"/>
    <mergeCell ref="E38:E39"/>
    <mergeCell ref="E40:E41"/>
    <mergeCell ref="E42:E43"/>
    <mergeCell ref="D52:D53"/>
    <mergeCell ref="C52:C53"/>
    <mergeCell ref="B52:B53"/>
    <mergeCell ref="B40:B41"/>
    <mergeCell ref="A52:A53"/>
    <mergeCell ref="D50:D51"/>
    <mergeCell ref="E44:E45"/>
    <mergeCell ref="E46:E47"/>
    <mergeCell ref="D48:D49"/>
    <mergeCell ref="A50:A51"/>
    <mergeCell ref="B50:B51"/>
    <mergeCell ref="C50:C51"/>
    <mergeCell ref="C46:C47"/>
    <mergeCell ref="B46:B47"/>
    <mergeCell ref="A46:A47"/>
    <mergeCell ref="B48:B49"/>
    <mergeCell ref="A48:A49"/>
    <mergeCell ref="C48:C49"/>
    <mergeCell ref="E48:E49"/>
    <mergeCell ref="E50:E51"/>
    <mergeCell ref="E52:E53"/>
    <mergeCell ref="A40:A41"/>
    <mergeCell ref="C40:C41"/>
    <mergeCell ref="D40:D41"/>
    <mergeCell ref="B42:B43"/>
    <mergeCell ref="A42:A43"/>
    <mergeCell ref="C42:C43"/>
    <mergeCell ref="D42:D43"/>
    <mergeCell ref="C44:C45"/>
    <mergeCell ref="A44:A45"/>
    <mergeCell ref="B44:B45"/>
    <mergeCell ref="D44:D45"/>
    <mergeCell ref="A36:A37"/>
    <mergeCell ref="A34:A35"/>
    <mergeCell ref="C34:C35"/>
    <mergeCell ref="D34:D35"/>
    <mergeCell ref="B34:B35"/>
    <mergeCell ref="B36:B37"/>
    <mergeCell ref="C36:C37"/>
    <mergeCell ref="D36:D37"/>
    <mergeCell ref="A38:A39"/>
    <mergeCell ref="B38:B39"/>
    <mergeCell ref="C38:C39"/>
    <mergeCell ref="D38:D39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B82:B83"/>
    <mergeCell ref="A82:A83"/>
    <mergeCell ref="D82:D83"/>
    <mergeCell ref="E82:E83"/>
    <mergeCell ref="C82:C83"/>
    <mergeCell ref="A9:S9"/>
    <mergeCell ref="A10:S10"/>
    <mergeCell ref="A11:S11"/>
    <mergeCell ref="A12:S12"/>
    <mergeCell ref="A15:S15"/>
    <mergeCell ref="A14:S14"/>
    <mergeCell ref="E18:S19"/>
    <mergeCell ref="B26:B27"/>
    <mergeCell ref="C26:C27"/>
    <mergeCell ref="D26:D27"/>
    <mergeCell ref="A26:A27"/>
    <mergeCell ref="A21:A23"/>
    <mergeCell ref="B21:S21"/>
    <mergeCell ref="D22:E22"/>
    <mergeCell ref="F22:G22"/>
    <mergeCell ref="H22:K22"/>
    <mergeCell ref="L22:O22"/>
    <mergeCell ref="P22:Q22"/>
    <mergeCell ref="R22:S22"/>
    <mergeCell ref="E84:E85"/>
    <mergeCell ref="E86:E87"/>
    <mergeCell ref="A84:A85"/>
    <mergeCell ref="B84:B85"/>
    <mergeCell ref="C84:C85"/>
    <mergeCell ref="D84:D85"/>
    <mergeCell ref="A86:A87"/>
    <mergeCell ref="B86:B87"/>
    <mergeCell ref="C86:C87"/>
    <mergeCell ref="D86:D87"/>
  </mergeCells>
  <pageMargins left="0.23" right="0.27559055118110237" top="0.28000000000000003" bottom="0.23" header="0.23622047244094491" footer="0.16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1" sqref="I11"/>
    </sheetView>
  </sheetViews>
  <sheetFormatPr defaultRowHeight="15" x14ac:dyDescent="0.25"/>
  <cols>
    <col min="1" max="1" width="42.42578125" style="68" customWidth="1"/>
    <col min="2" max="6" width="17.7109375" style="68" customWidth="1"/>
  </cols>
  <sheetData>
    <row r="1" spans="1:6" x14ac:dyDescent="0.25">
      <c r="A1" s="71"/>
      <c r="B1" s="71"/>
      <c r="C1" s="71"/>
      <c r="D1" s="71"/>
      <c r="E1" s="71"/>
      <c r="F1" s="72" t="s">
        <v>22</v>
      </c>
    </row>
    <row r="2" spans="1:6" x14ac:dyDescent="0.25">
      <c r="A2" s="71"/>
      <c r="B2" s="71"/>
      <c r="C2" s="71"/>
      <c r="D2" s="71"/>
      <c r="E2" s="71"/>
      <c r="F2" s="72" t="s">
        <v>23</v>
      </c>
    </row>
    <row r="3" spans="1:6" x14ac:dyDescent="0.25">
      <c r="A3" s="71"/>
      <c r="B3" s="71"/>
      <c r="C3" s="71"/>
      <c r="D3" s="71"/>
      <c r="E3" s="71"/>
      <c r="F3" s="72" t="s">
        <v>24</v>
      </c>
    </row>
    <row r="4" spans="1:6" x14ac:dyDescent="0.25">
      <c r="A4" s="71"/>
      <c r="B4" s="71"/>
      <c r="C4" s="71"/>
      <c r="D4" s="71"/>
      <c r="E4" s="71"/>
      <c r="F4" s="72" t="s">
        <v>25</v>
      </c>
    </row>
    <row r="5" spans="1:6" x14ac:dyDescent="0.25">
      <c r="A5" s="71"/>
      <c r="B5" s="71"/>
      <c r="C5" s="71"/>
      <c r="D5" s="71"/>
      <c r="E5" s="71"/>
      <c r="F5" s="72" t="s">
        <v>26</v>
      </c>
    </row>
    <row r="6" spans="1:6" x14ac:dyDescent="0.25">
      <c r="A6" s="71"/>
      <c r="B6" s="71"/>
      <c r="C6" s="71"/>
      <c r="D6" s="71"/>
      <c r="E6" s="71"/>
      <c r="F6" s="72" t="s">
        <v>27</v>
      </c>
    </row>
    <row r="7" spans="1:6" x14ac:dyDescent="0.25">
      <c r="A7" s="71"/>
      <c r="B7" s="71"/>
      <c r="C7" s="71"/>
      <c r="D7" s="71"/>
      <c r="E7" s="71"/>
      <c r="F7" s="71"/>
    </row>
    <row r="8" spans="1:6" ht="125.25" customHeight="1" x14ac:dyDescent="0.25">
      <c r="A8" s="73" t="s">
        <v>180</v>
      </c>
      <c r="B8" s="73" t="s">
        <v>28</v>
      </c>
      <c r="C8" s="73" t="s">
        <v>29</v>
      </c>
      <c r="D8" s="73" t="s">
        <v>30</v>
      </c>
      <c r="E8" s="73" t="s">
        <v>31</v>
      </c>
      <c r="F8" s="73" t="s">
        <v>32</v>
      </c>
    </row>
    <row r="9" spans="1:6" ht="51" x14ac:dyDescent="0.25">
      <c r="A9" s="69" t="s">
        <v>33</v>
      </c>
      <c r="B9" s="75" t="s">
        <v>182</v>
      </c>
      <c r="C9" s="75" t="s">
        <v>182</v>
      </c>
      <c r="D9" s="75" t="s">
        <v>182</v>
      </c>
      <c r="E9" s="75" t="s">
        <v>182</v>
      </c>
      <c r="F9" s="75"/>
    </row>
    <row r="10" spans="1:6" ht="53.25" customHeight="1" x14ac:dyDescent="0.25">
      <c r="A10" s="69" t="s">
        <v>34</v>
      </c>
      <c r="B10" s="75" t="s">
        <v>182</v>
      </c>
      <c r="C10" s="75" t="s">
        <v>182</v>
      </c>
      <c r="D10" s="75" t="s">
        <v>182</v>
      </c>
      <c r="E10" s="75" t="s">
        <v>182</v>
      </c>
      <c r="F10" s="75"/>
    </row>
    <row r="11" spans="1:6" ht="38.25" x14ac:dyDescent="0.25">
      <c r="A11" s="69" t="s">
        <v>35</v>
      </c>
      <c r="B11" s="75" t="s">
        <v>182</v>
      </c>
      <c r="C11" s="75" t="s">
        <v>182</v>
      </c>
      <c r="D11" s="75" t="s">
        <v>182</v>
      </c>
      <c r="E11" s="75" t="s">
        <v>182</v>
      </c>
      <c r="F11" s="75"/>
    </row>
    <row r="12" spans="1:6" ht="38.25" x14ac:dyDescent="0.25">
      <c r="A12" s="69" t="s">
        <v>36</v>
      </c>
      <c r="B12" s="75" t="s">
        <v>182</v>
      </c>
      <c r="C12" s="75" t="s">
        <v>182</v>
      </c>
      <c r="D12" s="75" t="s">
        <v>182</v>
      </c>
      <c r="E12" s="75" t="s">
        <v>182</v>
      </c>
      <c r="F12" s="75"/>
    </row>
    <row r="13" spans="1:6" x14ac:dyDescent="0.25">
      <c r="A13" s="70" t="s">
        <v>37</v>
      </c>
      <c r="B13" s="70"/>
      <c r="C13" s="70"/>
      <c r="D13" s="70"/>
      <c r="E13" s="70"/>
      <c r="F13" s="70"/>
    </row>
    <row r="14" spans="1:6" x14ac:dyDescent="0.25">
      <c r="A14" s="70" t="s">
        <v>37</v>
      </c>
      <c r="B14" s="70"/>
      <c r="C14" s="70"/>
      <c r="D14" s="70"/>
      <c r="E14" s="70"/>
      <c r="F14" s="70"/>
    </row>
    <row r="15" spans="1:6" ht="28.5" customHeight="1" x14ac:dyDescent="0.25">
      <c r="A15" s="71"/>
      <c r="B15" s="71"/>
      <c r="C15" s="71"/>
      <c r="D15" s="71"/>
      <c r="E15" s="71"/>
      <c r="F15" s="71"/>
    </row>
    <row r="16" spans="1:6" x14ac:dyDescent="0.25">
      <c r="A16" s="76" t="s">
        <v>38</v>
      </c>
      <c r="B16" s="76" t="s">
        <v>150</v>
      </c>
      <c r="C16" s="71" t="s">
        <v>184</v>
      </c>
      <c r="D16" s="71"/>
      <c r="E16" s="71"/>
      <c r="F16" s="71"/>
    </row>
    <row r="17" spans="1:6" x14ac:dyDescent="0.25">
      <c r="A17" s="71" t="s">
        <v>183</v>
      </c>
      <c r="B17" s="71"/>
      <c r="C17" s="71"/>
      <c r="D17" s="71"/>
      <c r="E17" s="71"/>
      <c r="F17" s="71"/>
    </row>
    <row r="18" spans="1:6" x14ac:dyDescent="0.25">
      <c r="A18" s="71" t="s">
        <v>39</v>
      </c>
      <c r="B18" s="71"/>
      <c r="C18" s="71"/>
      <c r="D18" s="71"/>
      <c r="E18" s="71"/>
      <c r="F18" s="71"/>
    </row>
    <row r="19" spans="1:6" ht="16.5" x14ac:dyDescent="0.25">
      <c r="A19" s="74" t="s">
        <v>181</v>
      </c>
      <c r="B19" s="71"/>
      <c r="C19" s="71"/>
      <c r="D19" s="71"/>
      <c r="E19" s="71"/>
      <c r="F19" s="71"/>
    </row>
  </sheetData>
  <pageMargins left="0.47" right="0.4" top="0.44" bottom="0.47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4</vt:lpstr>
      <vt:lpstr>приложение 4 продолжение</vt:lpstr>
      <vt:lpstr>Лист3</vt:lpstr>
      <vt:lpstr>'приложение 4'!Заголовки_для_печати</vt:lpstr>
    </vt:vector>
  </TitlesOfParts>
  <Company>XTreme.ws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Ксюша</cp:lastModifiedBy>
  <cp:lastPrinted>2017-12-14T03:43:34Z</cp:lastPrinted>
  <dcterms:created xsi:type="dcterms:W3CDTF">2017-06-02T04:26:59Z</dcterms:created>
  <dcterms:modified xsi:type="dcterms:W3CDTF">2017-12-14T04:47:01Z</dcterms:modified>
</cp:coreProperties>
</file>