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приложение 4" sheetId="1" r:id="rId1"/>
    <sheet name="приложение 4 продолжение" sheetId="2" r:id="rId2"/>
    <sheet name="Лист3" sheetId="3" r:id="rId3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N72" i="1"/>
  <c r="N73"/>
  <c r="N74"/>
  <c r="N75"/>
  <c r="N76"/>
  <c r="N77"/>
  <c r="N78"/>
  <c r="N79"/>
  <c r="N80"/>
  <c r="N71"/>
  <c r="J64"/>
  <c r="J65"/>
  <c r="J67"/>
  <c r="J69"/>
  <c r="J63"/>
  <c r="N53"/>
  <c r="N54"/>
  <c r="N55"/>
  <c r="N56"/>
  <c r="N57"/>
  <c r="N58"/>
  <c r="N59"/>
  <c r="N52"/>
  <c r="J27"/>
  <c r="J28"/>
  <c r="J29"/>
  <c r="J30"/>
  <c r="J31"/>
  <c r="J33"/>
  <c r="J34"/>
  <c r="J35"/>
  <c r="J36"/>
  <c r="J37"/>
  <c r="J38"/>
  <c r="J39"/>
  <c r="J40"/>
  <c r="J41"/>
  <c r="J42"/>
  <c r="J43"/>
  <c r="J44"/>
  <c r="J45"/>
  <c r="J46"/>
  <c r="J47"/>
  <c r="J48"/>
  <c r="J50"/>
  <c r="J26"/>
  <c r="H84" l="1"/>
  <c r="F84"/>
  <c r="H81"/>
  <c r="I84"/>
  <c r="J84" s="1"/>
  <c r="F81"/>
  <c r="G81"/>
  <c r="L81"/>
  <c r="N81" s="1"/>
  <c r="P81"/>
  <c r="G78"/>
  <c r="G79"/>
  <c r="G80"/>
  <c r="H60"/>
  <c r="H85" s="1"/>
  <c r="I60"/>
  <c r="I85" s="1"/>
  <c r="J60"/>
  <c r="J85" s="1"/>
  <c r="L60"/>
  <c r="M60"/>
  <c r="O85"/>
  <c r="P60"/>
  <c r="Q60"/>
  <c r="Q85" s="1"/>
  <c r="S85"/>
  <c r="F60"/>
  <c r="F85" s="1"/>
  <c r="M85" l="1"/>
  <c r="N60"/>
  <c r="N85" s="1"/>
  <c r="L85"/>
  <c r="P85"/>
  <c r="G84" l="1"/>
  <c r="G72"/>
  <c r="G73"/>
  <c r="G74"/>
  <c r="G75"/>
  <c r="G76"/>
  <c r="G77"/>
  <c r="G71"/>
  <c r="G63"/>
  <c r="G64"/>
  <c r="G65"/>
  <c r="G67"/>
  <c r="G69"/>
  <c r="G53"/>
  <c r="G54"/>
  <c r="G55"/>
  <c r="G56"/>
  <c r="G57"/>
  <c r="G58"/>
  <c r="G59"/>
  <c r="G52"/>
  <c r="G50"/>
  <c r="G60" l="1"/>
  <c r="G85" s="1"/>
  <c r="K85" l="1"/>
</calcChain>
</file>

<file path=xl/sharedStrings.xml><?xml version="1.0" encoding="utf-8"?>
<sst xmlns="http://schemas.openxmlformats.org/spreadsheetml/2006/main" count="265" uniqueCount="171">
  <si>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</si>
  <si>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</si>
  <si>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</si>
  <si>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</si>
  <si>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</si>
  <si>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</si>
  <si>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</si>
  <si>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</si>
  <si>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</si>
  <si>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</si>
  <si>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</si>
  <si>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</si>
  <si>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</si>
  <si>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</si>
  <si>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</si>
  <si>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</si>
  <si>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</si>
  <si>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</si>
  <si>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</si>
  <si>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</si>
  <si>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</si>
  <si>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      Руководитель организации ______________________________________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</si>
  <si>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</si>
  <si>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</si>
  <si>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</si>
  <si>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</si>
  <si>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</si>
  <si>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</si>
  <si>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</si>
  <si>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</si>
  <si>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</si>
  <si>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</si>
  <si>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</si>
  <si>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</si>
  <si>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</si>
  <si>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</si>
  <si>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</si>
  <si>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</si>
  <si>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Руководитель организации ____________________________________________</t>
  </si>
  <si>
    <t>______________________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</si>
  <si>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</si>
  <si>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</si>
  <si>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</si>
  <si>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</si>
  <si>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п.м.</t>
  </si>
  <si>
    <t>п.м</t>
  </si>
  <si>
    <t>1.2.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</si>
  <si>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</si>
  <si>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</si>
  <si>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</si>
  <si>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</si>
  <si>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</si>
  <si>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</si>
  <si>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</si>
  <si>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</si>
  <si>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</si>
  <si>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</si>
  <si>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</si>
  <si>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</si>
  <si>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ед.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</si>
  <si>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</si>
  <si>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</si>
  <si>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</si>
  <si>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</si>
  <si>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</si>
  <si>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</si>
  <si>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</si>
  <si>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</si>
  <si>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</si>
  <si>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</si>
  <si>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</si>
  <si>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</si>
  <si>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</si>
  <si>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</si>
  <si>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</si>
  <si>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Итого по услуге водоснабжения (вода питьевая)</t>
  </si>
  <si>
    <t>тыс. тенге</t>
  </si>
  <si>
    <t>х</t>
  </si>
  <si>
    <t>1.31.</t>
  </si>
  <si>
    <t>Услуги по отводу и очистке сточных вод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</si>
  <si>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</si>
  <si>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</si>
  <si>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</si>
  <si>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</si>
  <si>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</si>
  <si>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</si>
  <si>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</si>
  <si>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</si>
  <si>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</si>
  <si>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</si>
  <si>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</si>
  <si>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</si>
  <si>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</si>
  <si>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</si>
  <si>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</si>
  <si>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Услуги по подаче воды по магистральным трубопроводам и распределительным сетям (вода техническая)</t>
  </si>
  <si>
    <t>3.1.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</si>
  <si>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</si>
  <si>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</si>
  <si>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Файзулаев Е. Р.</t>
  </si>
  <si>
    <t>Мероприятия за счет средств Европейского Банка Реконструкции и Развития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</si>
  <si>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</si>
  <si>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</si>
  <si>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</si>
  <si>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</si>
  <si>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t>                         (Ф.И.О., подпись, дата)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</si>
  <si>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</si>
  <si>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</si>
  <si>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r>
      <t>                           </t>
    </r>
    <r>
      <rPr>
        <b/>
        <sz val="9"/>
        <rFont val="Times New Roman"/>
        <family val="1"/>
        <charset val="204"/>
      </rPr>
      <t>на 15.06.2018 года</t>
    </r>
  </si>
  <si>
    <t>приказ Департамента Комитета по регулированию естественных монополий, защите конкуренции и прав потребителей Министерства национальной экономики РК по Костанайской области от 19 января 2018 года № 14-ОД</t>
  </si>
  <si>
    <t>ПСД</t>
  </si>
  <si>
    <t>Реконструкция водопровода Д-600 мм  по улице Козыбаева в границах улиц  Шевченко - Козыбаева, 281  (лог) г. Костанай</t>
  </si>
  <si>
    <t>Реконструкция водопровода от улице В. Интернационалистов до строительного колледжа г. Костанай</t>
  </si>
  <si>
    <t>Реконструкция водопровода по улице Набережная в границах улиц Гоголя - Аль-Фараби и по улице Гоголя в границах улиц Набережная - Съянова г. Костанай</t>
  </si>
  <si>
    <t>Реконструкция водопровода по улице Гвардейская в границах улиц Рудненская - Карбышева г. Костанай</t>
  </si>
  <si>
    <t>Реконструкция водопровода по улице Павлова в границах улиц Баймагамбетова - Каирбекова г. Костанай</t>
  </si>
  <si>
    <t xml:space="preserve">Реконструкция Индустриального водовода в границах ул. Дзержинского - Гагарина до ул.Рабочая-Складская  г. Костанай,  </t>
  </si>
  <si>
    <t>СМР</t>
  </si>
  <si>
    <t>Реконструкция водопровода по улице Волынова в границах улиц Абая - Гашека г.Костанай</t>
  </si>
  <si>
    <t>Реконструкция водопровода Д-500 мм по улице Киевская в границах улиц Герцена - Каирбекова г.Костанай</t>
  </si>
  <si>
    <t>Реконструкция водопровода по улице Л. Чайкиной в границах улиц Матросова - Чапаева г.Костанай</t>
  </si>
  <si>
    <t>Реконструкция водопровода по улице Кубеева в границах улиц Герцена - Каирбекова г.Костанай</t>
  </si>
  <si>
    <t>Реконструкция водопровода по улице Карбышева в границах улиц Чернышевского - Гвардейская г.Костанай</t>
  </si>
  <si>
    <t>Реконструкция сетей водопровода  по улице Валиханова в  границах улиц Бородина-Алтынсарина г.Костанай</t>
  </si>
  <si>
    <t>Реконструкция сетей водопровода  по улице Пушкина в  границах улиц Козыбаева-Бородина г.Костанай</t>
  </si>
  <si>
    <t>Реконструкция сетей водопровода по улице 5 апреля в границах улиц Амангельды-Шипина, по улице Шипина в границах улиц Амангельды-Каирбекова г. Костанай, СМР</t>
  </si>
  <si>
    <t>Реконструкция сетей водопровода по улице Орджоникидзе в границах улиц Каирбекова-Алтынсарина г.Костанай</t>
  </si>
  <si>
    <t>Реконструкция водопровода по улице Орджоникидзе в границах улиц Баймагамбетова до Гормолзавода г.Костанай</t>
  </si>
  <si>
    <t>Реконструкция сетей водопровода п. Амангельды по улице Северная в границах улиц Абая-Школьная г.Костанай</t>
  </si>
  <si>
    <t>Реконструкция сетей водопровода по улице Фролова в границах улиц 8 марта-Джамбула</t>
  </si>
  <si>
    <t>Реконструкция сетей водопровода по улице Маяковского в границах улиц Чкалова-Волынова г.Костанай</t>
  </si>
  <si>
    <t>Реконструкция сетей водопровда по улице О.Шипина до переулка Рабочий г.Костанай</t>
  </si>
  <si>
    <t>Реконструкция сетей водопровода по улице Джангильдина в границах улиц Садовая-Рудненская г.Костанай, ПСД</t>
  </si>
  <si>
    <t>Реконструкция сетей водопровода по улице Джамбула в границах улиц Наримановская-Фролова г.Костанай</t>
  </si>
  <si>
    <t>Оборудование</t>
  </si>
  <si>
    <t>Приобретение оборудования, программного комплекса, монтаж АСКУЭ (автоматизированная система контроля и учета энергоресурсов)</t>
  </si>
  <si>
    <t>Реконструкция ВНС 2-го подъема на ОСВ, СМР</t>
  </si>
  <si>
    <t>Реконструкция системы дезинфекции г.Костанай, СМР</t>
  </si>
  <si>
    <t>Реконструкция водовода Д-400мм по ул.Карбышева от ул.Чернышевского до ул.Мауленова,33/7 в г.Костанай, СМР</t>
  </si>
  <si>
    <t>Реконструкция водовода подачи воды на ТЭЦ Д-400 мм г. Костанай, СМР</t>
  </si>
  <si>
    <t>Модернизация очистных сооружений водопровода г.Костанай, СМР</t>
  </si>
  <si>
    <t>Закупка и установка системы дистанционного контроля (SCADA)</t>
  </si>
  <si>
    <t>Закупка спецтехники и автотранспорта</t>
  </si>
  <si>
    <t>Закупка и установка ГИС и гидравлическое моделирование систем водоснабжения и водоотведения</t>
  </si>
  <si>
    <t>обор.</t>
  </si>
  <si>
    <t>1,4.</t>
  </si>
  <si>
    <t>Реконструкция  самотечного коллектора по улице Гоголя в границах улицы Баймагамбетова - пр. Абая   г. Костанай,  ПСД</t>
  </si>
  <si>
    <t>Реконструкция самотечного канализационного коллектора Д-800мм от индустриальной зоны ЗДД до КНС-8  (участок от ЗДД до Челябинского тракта) г. Костанай, ПСД</t>
  </si>
  <si>
    <t>Реконструкция самотечного коллектора по улице Победы в границах улиц Шаяхметова Сьянова г. Костанай</t>
  </si>
  <si>
    <t>Реконструкция напорного коллектора в границах от КНС №2 до колодца-гасителя по улице Маяковского г. Костанай, СМР</t>
  </si>
  <si>
    <t>п. м</t>
  </si>
  <si>
    <t>Реконструкция КНС №2, СМР</t>
  </si>
  <si>
    <t>Реконструкция КНС №5а,  СМР</t>
  </si>
  <si>
    <t>Реконструкция КНС №1, СМР</t>
  </si>
  <si>
    <t>Реконструкция КНС "Окодиспансер", СМР</t>
  </si>
  <si>
    <t>Реконструкция самотечного канализационного коллектора  Д-300мм от ул.Майлина (по територии фабрики "Большевичка"), по ул.Урицкого до ул.Победы, СМР</t>
  </si>
  <si>
    <t>Реконструкция самотечного коллектора по ул.О.Дощанова от ул.Майлина - ул.П.Борцова, по ул.П.Борцов в границах ул.О.Дощанова - ул.Фролова, г.Костанай СМР</t>
  </si>
  <si>
    <t>Реконструкция самотечного кнализационного коллектора Д-800 по ул.Базовая в г.Костанае</t>
  </si>
  <si>
    <t xml:space="preserve">Итого по услуге водоотведения </t>
  </si>
  <si>
    <t>т. тенге</t>
  </si>
  <si>
    <t>Всего на 2018 год</t>
  </si>
  <si>
    <t>не решен вопрос по софинансированию ПРК</t>
  </si>
  <si>
    <t>в стадии подготовительных работ к передаче строительной площадки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</si>
  <si>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</si>
  <si>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11 июня 2018 года</t>
  </si>
  <si>
    <t>в работе</t>
  </si>
  <si>
    <t>реализация ЖКХ</t>
  </si>
  <si>
    <t>разработка по ПСД</t>
  </si>
  <si>
    <t>выполнение СМР на 01.06.2018г.</t>
  </si>
  <si>
    <t>подготовительные работы</t>
  </si>
  <si>
    <t>11.06.2018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</si>
</sst>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0\ _₽_-;\-* #,##0.00\ _₽_-;_-* &quot;-&quot;??\ _₽_-;_-@_-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u/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11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17" fillId="0" borderId="0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3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2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" fontId="29" fillId="0" borderId="3" xfId="0" applyNumberFormat="1" applyFont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/>
    <xf numFmtId="164" fontId="1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6" fontId="2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9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" xfId="0" applyFont="1" applyBorder="1"/>
    <xf numFmtId="1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0" fillId="0" borderId="0" xfId="0" applyNumberFormat="1" applyFont="1"/>
    <xf numFmtId="1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23" fillId="0" borderId="0" xfId="0" applyFont="1" applyFill="1"/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opLeftCell="A76" zoomScale="80" zoomScaleNormal="80" zoomScaleSheetLayoutView="80" workbookViewId="0">
      <selection activeCell="K101" sqref="K101"/>
    </sheetView>
  </sheetViews>
  <sheetFormatPr defaultRowHeight="15"/>
  <cols>
    <col min="1" max="1" width="3.7109375" style="6" customWidth="1"/>
    <col min="2" max="2" width="28.5703125" style="6" customWidth="1"/>
    <col min="3" max="3" width="6.140625" style="7" customWidth="1"/>
    <col min="4" max="4" width="5.85546875" style="7" customWidth="1"/>
    <col min="5" max="5" width="5" style="7" customWidth="1"/>
    <col min="6" max="6" width="9.85546875" style="7" customWidth="1"/>
    <col min="7" max="7" width="6.42578125" style="7" customWidth="1"/>
    <col min="8" max="8" width="9.140625" style="125" customWidth="1"/>
    <col min="9" max="9" width="7.7109375" style="126" customWidth="1"/>
    <col min="10" max="10" width="8.85546875" style="126" customWidth="1"/>
    <col min="11" max="11" width="11.5703125" style="126" customWidth="1"/>
    <col min="12" max="12" width="10.42578125" style="126" customWidth="1"/>
    <col min="13" max="13" width="7.140625" style="126" customWidth="1"/>
    <col min="14" max="14" width="9.5703125" style="126" customWidth="1"/>
    <col min="15" max="15" width="8.140625" style="126" customWidth="1"/>
    <col min="16" max="16" width="10.5703125" style="126" customWidth="1"/>
    <col min="17" max="17" width="7.85546875" style="6" customWidth="1"/>
    <col min="18" max="18" width="10.42578125" style="6" customWidth="1"/>
    <col min="19" max="19" width="7.42578125" style="6" customWidth="1"/>
    <col min="20" max="20" width="12.140625" bestFit="1" customWidth="1"/>
  </cols>
  <sheetData>
    <row r="1" spans="1:19" s="41" customFormat="1" ht="12.75" customHeight="1">
      <c r="A1" s="38"/>
      <c r="B1" s="38"/>
      <c r="C1" s="39"/>
      <c r="D1" s="39"/>
      <c r="E1" s="39"/>
      <c r="F1" s="39"/>
      <c r="G1" s="39"/>
      <c r="H1" s="92"/>
      <c r="I1" s="93"/>
      <c r="J1" s="93"/>
      <c r="K1" s="93"/>
      <c r="L1" s="93"/>
      <c r="M1" s="93"/>
      <c r="N1" s="93"/>
      <c r="O1" s="93"/>
      <c r="P1" s="93"/>
      <c r="Q1" s="38"/>
      <c r="R1" s="38"/>
      <c r="S1" s="40" t="s">
        <v>0</v>
      </c>
    </row>
    <row r="2" spans="1:19" s="41" customFormat="1" ht="12.75" customHeight="1">
      <c r="A2" s="38"/>
      <c r="B2" s="38"/>
      <c r="C2" s="39"/>
      <c r="D2" s="39"/>
      <c r="E2" s="39"/>
      <c r="F2" s="39"/>
      <c r="G2" s="39"/>
      <c r="H2" s="92"/>
      <c r="I2" s="93"/>
      <c r="J2" s="93"/>
      <c r="K2" s="93"/>
      <c r="L2" s="93"/>
      <c r="M2" s="93"/>
      <c r="N2" s="93"/>
      <c r="O2" s="93"/>
      <c r="P2" s="93"/>
      <c r="Q2" s="38"/>
      <c r="R2" s="38"/>
      <c r="S2" s="40" t="s">
        <v>1</v>
      </c>
    </row>
    <row r="3" spans="1:19" s="41" customFormat="1" ht="12.75" customHeight="1">
      <c r="A3" s="38"/>
      <c r="B3" s="38"/>
      <c r="C3" s="39"/>
      <c r="D3" s="39"/>
      <c r="E3" s="39"/>
      <c r="F3" s="39"/>
      <c r="G3" s="39"/>
      <c r="H3" s="92"/>
      <c r="I3" s="93"/>
      <c r="J3" s="93"/>
      <c r="K3" s="93"/>
      <c r="L3" s="93"/>
      <c r="M3" s="93"/>
      <c r="N3" s="93"/>
      <c r="O3" s="93"/>
      <c r="P3" s="93"/>
      <c r="Q3" s="38"/>
      <c r="R3" s="38"/>
      <c r="S3" s="40" t="s">
        <v>2</v>
      </c>
    </row>
    <row r="4" spans="1:19" s="41" customFormat="1" ht="12.75" customHeight="1">
      <c r="A4" s="38"/>
      <c r="B4" s="38"/>
      <c r="C4" s="39"/>
      <c r="D4" s="39"/>
      <c r="E4" s="39"/>
      <c r="F4" s="39"/>
      <c r="G4" s="39"/>
      <c r="H4" s="92"/>
      <c r="I4" s="93"/>
      <c r="J4" s="93"/>
      <c r="K4" s="93"/>
      <c r="L4" s="93"/>
      <c r="M4" s="93"/>
      <c r="N4" s="93"/>
      <c r="O4" s="93"/>
      <c r="P4" s="93"/>
      <c r="Q4" s="38"/>
      <c r="R4" s="38"/>
      <c r="S4" s="40" t="s">
        <v>3</v>
      </c>
    </row>
    <row r="5" spans="1:19" s="41" customFormat="1" ht="12.75" customHeight="1">
      <c r="A5" s="38"/>
      <c r="B5" s="38"/>
      <c r="C5" s="39"/>
      <c r="D5" s="39"/>
      <c r="E5" s="39"/>
      <c r="F5" s="39"/>
      <c r="G5" s="39"/>
      <c r="H5" s="92"/>
      <c r="I5" s="93"/>
      <c r="J5" s="93"/>
      <c r="K5" s="93"/>
      <c r="L5" s="93"/>
      <c r="M5" s="93"/>
      <c r="N5" s="93"/>
      <c r="O5" s="93"/>
      <c r="P5" s="93"/>
      <c r="Q5" s="38"/>
      <c r="R5" s="38"/>
      <c r="S5" s="40" t="s">
        <v>4</v>
      </c>
    </row>
    <row r="6" spans="1:19" s="41" customFormat="1" ht="3" customHeight="1">
      <c r="A6" s="38"/>
      <c r="B6" s="38"/>
      <c r="C6" s="39"/>
      <c r="D6" s="39"/>
      <c r="E6" s="39"/>
      <c r="F6" s="39"/>
      <c r="G6" s="39"/>
      <c r="H6" s="92"/>
      <c r="I6" s="93"/>
      <c r="J6" s="93"/>
      <c r="K6" s="93"/>
      <c r="L6" s="93"/>
      <c r="M6" s="93"/>
      <c r="N6" s="93"/>
      <c r="O6" s="93"/>
      <c r="P6" s="93"/>
      <c r="Q6" s="38"/>
      <c r="R6" s="38"/>
      <c r="S6" s="38"/>
    </row>
    <row r="7" spans="1:19" s="41" customFormat="1">
      <c r="A7" s="38"/>
      <c r="B7" s="38"/>
      <c r="C7" s="39"/>
      <c r="D7" s="39"/>
      <c r="E7" s="39"/>
      <c r="F7" s="39"/>
      <c r="G7" s="39"/>
      <c r="H7" s="92"/>
      <c r="I7" s="93"/>
      <c r="J7" s="93"/>
      <c r="K7" s="93"/>
      <c r="L7" s="93"/>
      <c r="M7" s="93"/>
      <c r="N7" s="93"/>
      <c r="O7" s="93"/>
      <c r="P7" s="93"/>
      <c r="Q7" s="38"/>
      <c r="R7" s="38"/>
      <c r="S7" s="40" t="s">
        <v>5</v>
      </c>
    </row>
    <row r="8" spans="1:19" s="41" customFormat="1" ht="9" customHeight="1">
      <c r="A8" s="38"/>
      <c r="B8" s="38"/>
      <c r="C8" s="39"/>
      <c r="D8" s="39"/>
      <c r="E8" s="39"/>
      <c r="F8" s="39"/>
      <c r="G8" s="39"/>
      <c r="H8" s="92"/>
      <c r="I8" s="93"/>
      <c r="J8" s="93"/>
      <c r="K8" s="93"/>
      <c r="L8" s="93"/>
      <c r="M8" s="93"/>
      <c r="N8" s="93"/>
      <c r="O8" s="93"/>
      <c r="P8" s="93"/>
      <c r="Q8" s="38"/>
      <c r="R8" s="38"/>
      <c r="S8" s="38"/>
    </row>
    <row r="9" spans="1:19" s="41" customFormat="1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s="41" customFormat="1">
      <c r="A10" s="158" t="s">
        <v>106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s="41" customFormat="1">
      <c r="A11" s="158" t="s">
        <v>107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s="41" customFormat="1">
      <c r="A12" s="158" t="s">
        <v>108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s="41" customFormat="1" ht="7.5" customHeight="1">
      <c r="A13" s="42"/>
      <c r="B13" s="42"/>
      <c r="C13" s="43"/>
      <c r="D13" s="43"/>
      <c r="E13" s="43"/>
      <c r="F13" s="43"/>
      <c r="G13" s="43"/>
      <c r="H13" s="94"/>
      <c r="I13" s="95"/>
      <c r="J13" s="95"/>
      <c r="K13" s="95"/>
      <c r="L13" s="95"/>
      <c r="M13" s="95"/>
      <c r="N13" s="95"/>
      <c r="O13" s="95"/>
      <c r="P13" s="95"/>
      <c r="Q13" s="42"/>
      <c r="R13" s="42"/>
      <c r="S13" s="42"/>
    </row>
    <row r="14" spans="1:19" s="41" customFormat="1">
      <c r="A14" s="160" t="s">
        <v>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s="41" customFormat="1">
      <c r="A15" s="159" t="s">
        <v>41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>
      <c r="A16" s="11" t="s">
        <v>163</v>
      </c>
      <c r="B16" s="30"/>
      <c r="C16" s="31"/>
      <c r="D16" s="31"/>
      <c r="E16" s="28"/>
      <c r="F16" s="31"/>
      <c r="G16" s="31"/>
      <c r="H16" s="96"/>
      <c r="I16" s="97"/>
      <c r="J16" s="97"/>
      <c r="K16" s="97"/>
      <c r="L16" s="97"/>
      <c r="M16" s="97"/>
      <c r="N16" s="97"/>
      <c r="O16" s="97"/>
      <c r="P16" s="97"/>
      <c r="Q16" s="32"/>
      <c r="R16" s="32"/>
      <c r="S16" s="32"/>
    </row>
    <row r="17" spans="1:19" ht="7.5" customHeight="1">
      <c r="A17" s="29"/>
      <c r="B17" s="29"/>
      <c r="C17" s="28"/>
      <c r="D17" s="28"/>
      <c r="E17" s="28"/>
      <c r="F17" s="28"/>
      <c r="G17" s="28"/>
      <c r="H17" s="98"/>
      <c r="I17" s="99"/>
      <c r="J17" s="99"/>
      <c r="K17" s="99"/>
      <c r="L17" s="99"/>
      <c r="M17" s="99"/>
      <c r="N17" s="99"/>
      <c r="O17" s="99"/>
      <c r="P17" s="99"/>
      <c r="Q17" s="33"/>
      <c r="R17" s="33"/>
      <c r="S17" s="33"/>
    </row>
    <row r="18" spans="1:19" s="41" customFormat="1" ht="15" customHeight="1">
      <c r="A18" s="44" t="s">
        <v>42</v>
      </c>
      <c r="B18" s="45"/>
      <c r="C18" s="39"/>
      <c r="D18" s="39"/>
      <c r="E18" s="161" t="s">
        <v>109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</row>
    <row r="19" spans="1:19" s="41" customFormat="1" ht="14.25" customHeight="1">
      <c r="A19" s="46"/>
      <c r="B19" s="46"/>
      <c r="C19" s="47"/>
      <c r="D19" s="47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s="41" customFormat="1" ht="17.25" customHeight="1">
      <c r="A20" s="152" t="s">
        <v>101</v>
      </c>
      <c r="B20" s="162" t="s">
        <v>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4"/>
    </row>
    <row r="21" spans="1:19" s="1" customFormat="1" ht="51" customHeight="1">
      <c r="A21" s="153"/>
      <c r="B21" s="152" t="s">
        <v>8</v>
      </c>
      <c r="C21" s="152" t="s">
        <v>9</v>
      </c>
      <c r="D21" s="146" t="s">
        <v>10</v>
      </c>
      <c r="E21" s="146"/>
      <c r="F21" s="146" t="s">
        <v>11</v>
      </c>
      <c r="G21" s="146"/>
      <c r="H21" s="165" t="s">
        <v>12</v>
      </c>
      <c r="I21" s="165"/>
      <c r="J21" s="165"/>
      <c r="K21" s="165"/>
      <c r="L21" s="165" t="s">
        <v>13</v>
      </c>
      <c r="M21" s="165"/>
      <c r="N21" s="165"/>
      <c r="O21" s="165"/>
      <c r="P21" s="146" t="s">
        <v>14</v>
      </c>
      <c r="Q21" s="146"/>
      <c r="R21" s="146" t="s">
        <v>15</v>
      </c>
      <c r="S21" s="146"/>
    </row>
    <row r="22" spans="1:19" s="2" customFormat="1" ht="48" customHeight="1">
      <c r="A22" s="154"/>
      <c r="B22" s="154"/>
      <c r="C22" s="154"/>
      <c r="D22" s="48" t="s">
        <v>16</v>
      </c>
      <c r="E22" s="48" t="s">
        <v>17</v>
      </c>
      <c r="F22" s="48" t="s">
        <v>16</v>
      </c>
      <c r="G22" s="48" t="s">
        <v>17</v>
      </c>
      <c r="H22" s="101" t="s">
        <v>16</v>
      </c>
      <c r="I22" s="101" t="s">
        <v>17</v>
      </c>
      <c r="J22" s="101" t="s">
        <v>18</v>
      </c>
      <c r="K22" s="101" t="s">
        <v>19</v>
      </c>
      <c r="L22" s="101" t="s">
        <v>16</v>
      </c>
      <c r="M22" s="101" t="s">
        <v>17</v>
      </c>
      <c r="N22" s="101" t="s">
        <v>18</v>
      </c>
      <c r="O22" s="101" t="s">
        <v>19</v>
      </c>
      <c r="P22" s="101" t="s">
        <v>16</v>
      </c>
      <c r="Q22" s="48" t="s">
        <v>17</v>
      </c>
      <c r="R22" s="48" t="s">
        <v>16</v>
      </c>
      <c r="S22" s="48" t="s">
        <v>17</v>
      </c>
    </row>
    <row r="23" spans="1:19">
      <c r="A23" s="49">
        <v>1</v>
      </c>
      <c r="B23" s="50">
        <v>2</v>
      </c>
      <c r="C23" s="48">
        <v>3</v>
      </c>
      <c r="D23" s="48">
        <v>4</v>
      </c>
      <c r="E23" s="48">
        <v>5</v>
      </c>
      <c r="F23" s="48">
        <v>7</v>
      </c>
      <c r="G23" s="48">
        <v>8</v>
      </c>
      <c r="H23" s="101">
        <v>9</v>
      </c>
      <c r="I23" s="102">
        <v>10</v>
      </c>
      <c r="J23" s="102">
        <v>11</v>
      </c>
      <c r="K23" s="102">
        <v>12</v>
      </c>
      <c r="L23" s="102">
        <v>13</v>
      </c>
      <c r="M23" s="102">
        <v>14</v>
      </c>
      <c r="N23" s="102">
        <v>15</v>
      </c>
      <c r="O23" s="102">
        <v>16</v>
      </c>
      <c r="P23" s="102">
        <v>17</v>
      </c>
      <c r="Q23" s="50">
        <v>18</v>
      </c>
      <c r="R23" s="50">
        <v>19</v>
      </c>
      <c r="S23" s="50">
        <v>20</v>
      </c>
    </row>
    <row r="24" spans="1:19" ht="15.75" customHeight="1">
      <c r="A24" s="74">
        <v>1</v>
      </c>
      <c r="B24" s="57" t="s">
        <v>43</v>
      </c>
      <c r="C24" s="48"/>
      <c r="D24" s="48"/>
      <c r="E24" s="48"/>
      <c r="F24" s="48"/>
      <c r="G24" s="48"/>
      <c r="H24" s="101"/>
      <c r="I24" s="103"/>
      <c r="J24" s="103"/>
      <c r="K24" s="103"/>
      <c r="L24" s="103"/>
      <c r="M24" s="103"/>
      <c r="N24" s="103"/>
      <c r="O24" s="103"/>
      <c r="P24" s="103"/>
      <c r="Q24" s="75"/>
      <c r="R24" s="75"/>
      <c r="S24" s="75"/>
    </row>
    <row r="25" spans="1:19" ht="14.25" customHeight="1">
      <c r="A25" s="54"/>
      <c r="B25" s="52" t="s">
        <v>110</v>
      </c>
      <c r="C25" s="54"/>
      <c r="D25" s="76"/>
      <c r="E25" s="54"/>
      <c r="F25" s="61"/>
      <c r="G25" s="61"/>
      <c r="H25" s="104"/>
      <c r="I25" s="104"/>
      <c r="J25" s="104"/>
      <c r="K25" s="105"/>
      <c r="L25" s="106"/>
      <c r="M25" s="106"/>
      <c r="N25" s="106"/>
      <c r="O25" s="106"/>
      <c r="P25" s="106"/>
      <c r="Q25" s="62"/>
      <c r="R25" s="62"/>
      <c r="S25" s="62"/>
    </row>
    <row r="26" spans="1:19" ht="47.25" customHeight="1">
      <c r="A26" s="77" t="s">
        <v>20</v>
      </c>
      <c r="B26" s="53" t="s">
        <v>111</v>
      </c>
      <c r="C26" s="54" t="s">
        <v>45</v>
      </c>
      <c r="D26" s="55">
        <v>1534</v>
      </c>
      <c r="E26" s="54">
        <v>0</v>
      </c>
      <c r="F26" s="56">
        <v>4826.3999999999996</v>
      </c>
      <c r="G26" s="61">
        <v>0</v>
      </c>
      <c r="H26" s="105">
        <v>4826.3999999999996</v>
      </c>
      <c r="I26" s="104">
        <v>0</v>
      </c>
      <c r="J26" s="104">
        <f>I26-H26</f>
        <v>-4826.3999999999996</v>
      </c>
      <c r="K26" s="147" t="s">
        <v>165</v>
      </c>
      <c r="L26" s="106">
        <v>0</v>
      </c>
      <c r="M26" s="106">
        <v>0</v>
      </c>
      <c r="N26" s="106">
        <v>0</v>
      </c>
      <c r="O26" s="107"/>
      <c r="P26" s="106">
        <v>0</v>
      </c>
      <c r="Q26" s="62">
        <v>0</v>
      </c>
      <c r="R26" s="62">
        <v>0</v>
      </c>
      <c r="S26" s="62">
        <v>0</v>
      </c>
    </row>
    <row r="27" spans="1:19" ht="42" customHeight="1">
      <c r="A27" s="77" t="s">
        <v>46</v>
      </c>
      <c r="B27" s="53" t="s">
        <v>112</v>
      </c>
      <c r="C27" s="54" t="s">
        <v>45</v>
      </c>
      <c r="D27" s="55">
        <v>290</v>
      </c>
      <c r="E27" s="54">
        <v>0</v>
      </c>
      <c r="F27" s="56">
        <v>1311.4</v>
      </c>
      <c r="G27" s="61">
        <v>0</v>
      </c>
      <c r="H27" s="105">
        <v>1311.4</v>
      </c>
      <c r="I27" s="104">
        <v>0</v>
      </c>
      <c r="J27" s="104">
        <f t="shared" ref="J27:J50" si="0">I27-H27</f>
        <v>-1311.4</v>
      </c>
      <c r="K27" s="148"/>
      <c r="L27" s="106">
        <v>0</v>
      </c>
      <c r="M27" s="106">
        <v>0</v>
      </c>
      <c r="N27" s="106">
        <v>0</v>
      </c>
      <c r="O27" s="107"/>
      <c r="P27" s="106">
        <v>0</v>
      </c>
      <c r="Q27" s="62">
        <v>0</v>
      </c>
      <c r="R27" s="62">
        <v>0</v>
      </c>
      <c r="S27" s="62">
        <v>0</v>
      </c>
    </row>
    <row r="28" spans="1:19" ht="60" customHeight="1">
      <c r="A28" s="77" t="s">
        <v>47</v>
      </c>
      <c r="B28" s="53" t="s">
        <v>113</v>
      </c>
      <c r="C28" s="54" t="s">
        <v>45</v>
      </c>
      <c r="D28" s="55">
        <v>521</v>
      </c>
      <c r="E28" s="54">
        <v>0</v>
      </c>
      <c r="F28" s="56">
        <v>1916.8</v>
      </c>
      <c r="G28" s="61">
        <v>0</v>
      </c>
      <c r="H28" s="105">
        <v>1916.8</v>
      </c>
      <c r="I28" s="104">
        <v>0</v>
      </c>
      <c r="J28" s="104">
        <f t="shared" si="0"/>
        <v>-1916.8</v>
      </c>
      <c r="K28" s="105" t="s">
        <v>166</v>
      </c>
      <c r="L28" s="106">
        <v>0</v>
      </c>
      <c r="M28" s="106">
        <v>0</v>
      </c>
      <c r="N28" s="106">
        <v>0</v>
      </c>
      <c r="O28" s="107"/>
      <c r="P28" s="106">
        <v>0</v>
      </c>
      <c r="Q28" s="62">
        <v>0</v>
      </c>
      <c r="R28" s="62">
        <v>0</v>
      </c>
      <c r="S28" s="62">
        <v>0</v>
      </c>
    </row>
    <row r="29" spans="1:19" ht="39" customHeight="1">
      <c r="A29" s="77" t="s">
        <v>145</v>
      </c>
      <c r="B29" s="53" t="s">
        <v>114</v>
      </c>
      <c r="C29" s="54" t="s">
        <v>45</v>
      </c>
      <c r="D29" s="55">
        <v>668</v>
      </c>
      <c r="E29" s="54">
        <v>0</v>
      </c>
      <c r="F29" s="56">
        <v>2277.8000000000002</v>
      </c>
      <c r="G29" s="61">
        <v>0</v>
      </c>
      <c r="H29" s="105">
        <v>2277.8000000000002</v>
      </c>
      <c r="I29" s="104">
        <v>0</v>
      </c>
      <c r="J29" s="104">
        <f t="shared" si="0"/>
        <v>-2277.8000000000002</v>
      </c>
      <c r="K29" s="132" t="s">
        <v>165</v>
      </c>
      <c r="L29" s="106">
        <v>0</v>
      </c>
      <c r="M29" s="106">
        <v>0</v>
      </c>
      <c r="N29" s="106">
        <v>0</v>
      </c>
      <c r="O29" s="107"/>
      <c r="P29" s="106">
        <v>0</v>
      </c>
      <c r="Q29" s="62">
        <v>0</v>
      </c>
      <c r="R29" s="62">
        <v>0</v>
      </c>
      <c r="S29" s="62">
        <v>0</v>
      </c>
    </row>
    <row r="30" spans="1:19" ht="57" customHeight="1">
      <c r="A30" s="77" t="s">
        <v>48</v>
      </c>
      <c r="B30" s="53" t="s">
        <v>115</v>
      </c>
      <c r="C30" s="54" t="s">
        <v>45</v>
      </c>
      <c r="D30" s="55">
        <v>1045</v>
      </c>
      <c r="E30" s="54">
        <v>0</v>
      </c>
      <c r="F30" s="56">
        <v>2966.7</v>
      </c>
      <c r="G30" s="61">
        <v>0</v>
      </c>
      <c r="H30" s="105">
        <v>2966.7</v>
      </c>
      <c r="I30" s="104">
        <v>0</v>
      </c>
      <c r="J30" s="104">
        <f t="shared" si="0"/>
        <v>-2966.7</v>
      </c>
      <c r="K30" s="105" t="s">
        <v>166</v>
      </c>
      <c r="L30" s="106">
        <v>0</v>
      </c>
      <c r="M30" s="106">
        <v>0</v>
      </c>
      <c r="N30" s="106">
        <v>0</v>
      </c>
      <c r="O30" s="107"/>
      <c r="P30" s="106">
        <v>0</v>
      </c>
      <c r="Q30" s="62">
        <v>0</v>
      </c>
      <c r="R30" s="62">
        <v>0</v>
      </c>
      <c r="S30" s="62">
        <v>0</v>
      </c>
    </row>
    <row r="31" spans="1:19" ht="48" customHeight="1">
      <c r="A31" s="77" t="s">
        <v>49</v>
      </c>
      <c r="B31" s="53" t="s">
        <v>116</v>
      </c>
      <c r="C31" s="54" t="s">
        <v>45</v>
      </c>
      <c r="D31" s="55">
        <v>736</v>
      </c>
      <c r="E31" s="54">
        <v>0</v>
      </c>
      <c r="F31" s="56">
        <v>3041.8</v>
      </c>
      <c r="G31" s="61">
        <v>0</v>
      </c>
      <c r="H31" s="105">
        <v>3041.8</v>
      </c>
      <c r="I31" s="104">
        <v>0</v>
      </c>
      <c r="J31" s="104">
        <f t="shared" si="0"/>
        <v>-3041.8</v>
      </c>
      <c r="K31" s="132" t="s">
        <v>165</v>
      </c>
      <c r="L31" s="106">
        <v>0</v>
      </c>
      <c r="M31" s="106">
        <v>0</v>
      </c>
      <c r="N31" s="106">
        <v>0</v>
      </c>
      <c r="O31" s="107"/>
      <c r="P31" s="106">
        <v>0</v>
      </c>
      <c r="Q31" s="62">
        <v>0</v>
      </c>
      <c r="R31" s="62">
        <v>0</v>
      </c>
      <c r="S31" s="62">
        <v>0</v>
      </c>
    </row>
    <row r="32" spans="1:19" ht="12.75" customHeight="1">
      <c r="A32" s="77"/>
      <c r="B32" s="52" t="s">
        <v>117</v>
      </c>
      <c r="C32" s="54"/>
      <c r="D32" s="76"/>
      <c r="E32" s="54"/>
      <c r="F32" s="61"/>
      <c r="G32" s="61"/>
      <c r="H32" s="104"/>
      <c r="I32" s="104"/>
      <c r="J32" s="104"/>
      <c r="K32" s="105"/>
      <c r="L32" s="106"/>
      <c r="M32" s="106"/>
      <c r="N32" s="106"/>
      <c r="O32" s="107"/>
      <c r="P32" s="106"/>
      <c r="Q32" s="62"/>
      <c r="R32" s="62"/>
      <c r="S32" s="62"/>
    </row>
    <row r="33" spans="1:19" ht="33" customHeight="1">
      <c r="A33" s="77" t="s">
        <v>50</v>
      </c>
      <c r="B33" s="53" t="s">
        <v>118</v>
      </c>
      <c r="C33" s="54" t="s">
        <v>45</v>
      </c>
      <c r="D33" s="55">
        <v>830</v>
      </c>
      <c r="E33" s="54">
        <v>0</v>
      </c>
      <c r="F33" s="61">
        <v>18150.3</v>
      </c>
      <c r="G33" s="61">
        <v>0</v>
      </c>
      <c r="H33" s="104">
        <v>18150.3</v>
      </c>
      <c r="I33" s="104">
        <v>0</v>
      </c>
      <c r="J33" s="104">
        <f t="shared" si="0"/>
        <v>-18150.3</v>
      </c>
      <c r="K33" s="131" t="s">
        <v>167</v>
      </c>
      <c r="L33" s="106">
        <v>0</v>
      </c>
      <c r="M33" s="106">
        <v>0</v>
      </c>
      <c r="N33" s="106">
        <v>0</v>
      </c>
      <c r="O33" s="107"/>
      <c r="P33" s="106">
        <v>0</v>
      </c>
      <c r="Q33" s="62">
        <v>0</v>
      </c>
      <c r="R33" s="62">
        <v>0</v>
      </c>
      <c r="S33" s="62">
        <v>0</v>
      </c>
    </row>
    <row r="34" spans="1:19" ht="69" customHeight="1">
      <c r="A34" s="77" t="s">
        <v>51</v>
      </c>
      <c r="B34" s="53" t="s">
        <v>119</v>
      </c>
      <c r="C34" s="54" t="s">
        <v>45</v>
      </c>
      <c r="D34" s="55">
        <v>480</v>
      </c>
      <c r="E34" s="54">
        <v>0</v>
      </c>
      <c r="F34" s="61">
        <v>19449.3</v>
      </c>
      <c r="G34" s="61">
        <v>0</v>
      </c>
      <c r="H34" s="104">
        <v>19449.3</v>
      </c>
      <c r="I34" s="104">
        <v>0</v>
      </c>
      <c r="J34" s="104">
        <f t="shared" si="0"/>
        <v>-19449.3</v>
      </c>
      <c r="K34" s="131" t="s">
        <v>162</v>
      </c>
      <c r="L34" s="106">
        <v>0</v>
      </c>
      <c r="M34" s="106">
        <v>0</v>
      </c>
      <c r="N34" s="106">
        <v>0</v>
      </c>
      <c r="O34" s="107"/>
      <c r="P34" s="106">
        <v>0</v>
      </c>
      <c r="Q34" s="62">
        <v>0</v>
      </c>
      <c r="R34" s="62">
        <v>0</v>
      </c>
      <c r="S34" s="62">
        <v>0</v>
      </c>
    </row>
    <row r="35" spans="1:19" ht="34.5" customHeight="1">
      <c r="A35" s="77" t="s">
        <v>52</v>
      </c>
      <c r="B35" s="53" t="s">
        <v>120</v>
      </c>
      <c r="C35" s="54" t="s">
        <v>45</v>
      </c>
      <c r="D35" s="55">
        <v>510</v>
      </c>
      <c r="E35" s="54">
        <v>0</v>
      </c>
      <c r="F35" s="61">
        <v>12436.8</v>
      </c>
      <c r="G35" s="61">
        <v>0</v>
      </c>
      <c r="H35" s="104">
        <v>12436.8</v>
      </c>
      <c r="I35" s="104">
        <v>0</v>
      </c>
      <c r="J35" s="104">
        <f t="shared" si="0"/>
        <v>-12436.8</v>
      </c>
      <c r="K35" s="155" t="s">
        <v>167</v>
      </c>
      <c r="L35" s="106">
        <v>0</v>
      </c>
      <c r="M35" s="106">
        <v>0</v>
      </c>
      <c r="N35" s="106">
        <v>0</v>
      </c>
      <c r="O35" s="107"/>
      <c r="P35" s="106">
        <v>0</v>
      </c>
      <c r="Q35" s="62">
        <v>0</v>
      </c>
      <c r="R35" s="62">
        <v>0</v>
      </c>
      <c r="S35" s="62">
        <v>0</v>
      </c>
    </row>
    <row r="36" spans="1:19" ht="35.25" customHeight="1">
      <c r="A36" s="77" t="s">
        <v>53</v>
      </c>
      <c r="B36" s="53" t="s">
        <v>121</v>
      </c>
      <c r="C36" s="54" t="s">
        <v>45</v>
      </c>
      <c r="D36" s="55">
        <v>398</v>
      </c>
      <c r="E36" s="54">
        <v>0</v>
      </c>
      <c r="F36" s="61">
        <v>11911.8</v>
      </c>
      <c r="G36" s="61">
        <v>0</v>
      </c>
      <c r="H36" s="104">
        <v>11911.8</v>
      </c>
      <c r="I36" s="104">
        <v>0</v>
      </c>
      <c r="J36" s="104">
        <f t="shared" si="0"/>
        <v>-11911.8</v>
      </c>
      <c r="K36" s="155"/>
      <c r="L36" s="106">
        <v>0</v>
      </c>
      <c r="M36" s="106">
        <v>0</v>
      </c>
      <c r="N36" s="106">
        <v>0</v>
      </c>
      <c r="O36" s="107"/>
      <c r="P36" s="106">
        <v>0</v>
      </c>
      <c r="Q36" s="62">
        <v>0</v>
      </c>
      <c r="R36" s="62">
        <v>0</v>
      </c>
      <c r="S36" s="62">
        <v>0</v>
      </c>
    </row>
    <row r="37" spans="1:19" ht="43.5" customHeight="1">
      <c r="A37" s="77" t="s">
        <v>54</v>
      </c>
      <c r="B37" s="53" t="s">
        <v>122</v>
      </c>
      <c r="C37" s="54" t="s">
        <v>45</v>
      </c>
      <c r="D37" s="55">
        <v>955</v>
      </c>
      <c r="E37" s="54">
        <v>0</v>
      </c>
      <c r="F37" s="61">
        <v>18888.099999999999</v>
      </c>
      <c r="G37" s="61">
        <v>0</v>
      </c>
      <c r="H37" s="104">
        <v>18888.099999999999</v>
      </c>
      <c r="I37" s="104">
        <v>0</v>
      </c>
      <c r="J37" s="104">
        <f t="shared" si="0"/>
        <v>-18888.099999999999</v>
      </c>
      <c r="K37" s="155"/>
      <c r="L37" s="106">
        <v>0</v>
      </c>
      <c r="M37" s="106">
        <v>0</v>
      </c>
      <c r="N37" s="106">
        <v>0</v>
      </c>
      <c r="O37" s="107"/>
      <c r="P37" s="106">
        <v>0</v>
      </c>
      <c r="Q37" s="62">
        <v>0</v>
      </c>
      <c r="R37" s="62">
        <v>0</v>
      </c>
      <c r="S37" s="62">
        <v>0</v>
      </c>
    </row>
    <row r="38" spans="1:19" ht="33.75" customHeight="1">
      <c r="A38" s="77" t="s">
        <v>55</v>
      </c>
      <c r="B38" s="53" t="s">
        <v>123</v>
      </c>
      <c r="C38" s="54" t="s">
        <v>45</v>
      </c>
      <c r="D38" s="60">
        <v>1200</v>
      </c>
      <c r="E38" s="54">
        <v>0</v>
      </c>
      <c r="F38" s="61">
        <v>65200</v>
      </c>
      <c r="G38" s="61">
        <v>0</v>
      </c>
      <c r="H38" s="104">
        <v>65200</v>
      </c>
      <c r="I38" s="104">
        <v>0</v>
      </c>
      <c r="J38" s="104">
        <f t="shared" si="0"/>
        <v>-65200</v>
      </c>
      <c r="K38" s="156" t="s">
        <v>162</v>
      </c>
      <c r="L38" s="106">
        <v>0</v>
      </c>
      <c r="M38" s="106">
        <v>0</v>
      </c>
      <c r="N38" s="106">
        <v>0</v>
      </c>
      <c r="O38" s="107"/>
      <c r="P38" s="106">
        <v>0</v>
      </c>
      <c r="Q38" s="62">
        <v>0</v>
      </c>
      <c r="R38" s="62">
        <v>0</v>
      </c>
      <c r="S38" s="62">
        <v>0</v>
      </c>
    </row>
    <row r="39" spans="1:19" ht="33" customHeight="1">
      <c r="A39" s="77" t="s">
        <v>56</v>
      </c>
      <c r="B39" s="53" t="s">
        <v>124</v>
      </c>
      <c r="C39" s="58" t="s">
        <v>45</v>
      </c>
      <c r="D39" s="60">
        <v>945</v>
      </c>
      <c r="E39" s="59">
        <v>0</v>
      </c>
      <c r="F39" s="61">
        <v>33748.699999999997</v>
      </c>
      <c r="G39" s="61">
        <v>0</v>
      </c>
      <c r="H39" s="104">
        <v>33748.699999999997</v>
      </c>
      <c r="I39" s="104">
        <v>0</v>
      </c>
      <c r="J39" s="104">
        <f t="shared" si="0"/>
        <v>-33748.699999999997</v>
      </c>
      <c r="K39" s="156"/>
      <c r="L39" s="106">
        <v>0</v>
      </c>
      <c r="M39" s="106">
        <v>0</v>
      </c>
      <c r="N39" s="106">
        <v>0</v>
      </c>
      <c r="O39" s="107"/>
      <c r="P39" s="106">
        <v>0</v>
      </c>
      <c r="Q39" s="62">
        <v>0</v>
      </c>
      <c r="R39" s="62">
        <v>0</v>
      </c>
      <c r="S39" s="62">
        <v>0</v>
      </c>
    </row>
    <row r="40" spans="1:19" ht="56.25">
      <c r="A40" s="77" t="s">
        <v>57</v>
      </c>
      <c r="B40" s="53" t="s">
        <v>125</v>
      </c>
      <c r="C40" s="58" t="s">
        <v>45</v>
      </c>
      <c r="D40" s="55">
        <v>1327</v>
      </c>
      <c r="E40" s="59">
        <v>0</v>
      </c>
      <c r="F40" s="61">
        <v>43786.8</v>
      </c>
      <c r="G40" s="61">
        <v>0</v>
      </c>
      <c r="H40" s="104">
        <v>43786.8</v>
      </c>
      <c r="I40" s="104">
        <v>0</v>
      </c>
      <c r="J40" s="104">
        <f t="shared" si="0"/>
        <v>-43786.8</v>
      </c>
      <c r="K40" s="156"/>
      <c r="L40" s="106">
        <v>0</v>
      </c>
      <c r="M40" s="106">
        <v>0</v>
      </c>
      <c r="N40" s="106">
        <v>0</v>
      </c>
      <c r="O40" s="107"/>
      <c r="P40" s="106">
        <v>0</v>
      </c>
      <c r="Q40" s="62">
        <v>0</v>
      </c>
      <c r="R40" s="62">
        <v>0</v>
      </c>
      <c r="S40" s="62">
        <v>0</v>
      </c>
    </row>
    <row r="41" spans="1:19" ht="33.75" customHeight="1">
      <c r="A41" s="77" t="s">
        <v>58</v>
      </c>
      <c r="B41" s="53" t="s">
        <v>126</v>
      </c>
      <c r="C41" s="58" t="s">
        <v>45</v>
      </c>
      <c r="D41" s="60">
        <v>550.79999999999995</v>
      </c>
      <c r="E41" s="59">
        <v>0</v>
      </c>
      <c r="F41" s="61">
        <v>23398.5</v>
      </c>
      <c r="G41" s="61">
        <v>0</v>
      </c>
      <c r="H41" s="104">
        <v>23398.5</v>
      </c>
      <c r="I41" s="104">
        <v>0</v>
      </c>
      <c r="J41" s="104">
        <f t="shared" si="0"/>
        <v>-23398.5</v>
      </c>
      <c r="K41" s="156"/>
      <c r="L41" s="106">
        <v>0</v>
      </c>
      <c r="M41" s="106">
        <v>0</v>
      </c>
      <c r="N41" s="106">
        <v>0</v>
      </c>
      <c r="O41" s="107"/>
      <c r="P41" s="106">
        <v>0</v>
      </c>
      <c r="Q41" s="62">
        <v>0</v>
      </c>
      <c r="R41" s="62">
        <v>0</v>
      </c>
      <c r="S41" s="62">
        <v>0</v>
      </c>
    </row>
    <row r="42" spans="1:19" ht="47.25" customHeight="1">
      <c r="A42" s="77" t="s">
        <v>60</v>
      </c>
      <c r="B42" s="53" t="s">
        <v>127</v>
      </c>
      <c r="C42" s="59" t="s">
        <v>45</v>
      </c>
      <c r="D42" s="60">
        <v>250</v>
      </c>
      <c r="E42" s="59">
        <v>0</v>
      </c>
      <c r="F42" s="61">
        <v>20200.3</v>
      </c>
      <c r="G42" s="61">
        <v>0</v>
      </c>
      <c r="H42" s="104">
        <v>20200.3</v>
      </c>
      <c r="I42" s="104">
        <v>0</v>
      </c>
      <c r="J42" s="104">
        <f t="shared" si="0"/>
        <v>-20200.3</v>
      </c>
      <c r="K42" s="156"/>
      <c r="L42" s="106">
        <v>0</v>
      </c>
      <c r="M42" s="106">
        <v>0</v>
      </c>
      <c r="N42" s="106">
        <v>0</v>
      </c>
      <c r="O42" s="107"/>
      <c r="P42" s="106">
        <v>0</v>
      </c>
      <c r="Q42" s="62">
        <v>0</v>
      </c>
      <c r="R42" s="62">
        <v>0</v>
      </c>
      <c r="S42" s="62">
        <v>0</v>
      </c>
    </row>
    <row r="43" spans="1:19" ht="33.75" customHeight="1">
      <c r="A43" s="77" t="s">
        <v>61</v>
      </c>
      <c r="B43" s="53" t="s">
        <v>128</v>
      </c>
      <c r="C43" s="58" t="s">
        <v>45</v>
      </c>
      <c r="D43" s="55">
        <v>400</v>
      </c>
      <c r="E43" s="59">
        <v>0</v>
      </c>
      <c r="F43" s="61">
        <v>10453.4</v>
      </c>
      <c r="G43" s="61">
        <v>0</v>
      </c>
      <c r="H43" s="104">
        <v>10453.4</v>
      </c>
      <c r="I43" s="104">
        <v>0</v>
      </c>
      <c r="J43" s="104">
        <f t="shared" si="0"/>
        <v>-10453.4</v>
      </c>
      <c r="K43" s="156"/>
      <c r="L43" s="106">
        <v>0</v>
      </c>
      <c r="M43" s="106">
        <v>0</v>
      </c>
      <c r="N43" s="106">
        <v>0</v>
      </c>
      <c r="O43" s="107"/>
      <c r="P43" s="106">
        <v>0</v>
      </c>
      <c r="Q43" s="62">
        <v>0</v>
      </c>
      <c r="R43" s="62">
        <v>0</v>
      </c>
      <c r="S43" s="62">
        <v>0</v>
      </c>
    </row>
    <row r="44" spans="1:19" ht="33.75" customHeight="1">
      <c r="A44" s="77" t="s">
        <v>62</v>
      </c>
      <c r="B44" s="53" t="s">
        <v>129</v>
      </c>
      <c r="C44" s="58" t="s">
        <v>45</v>
      </c>
      <c r="D44" s="55">
        <v>400</v>
      </c>
      <c r="E44" s="59">
        <v>0</v>
      </c>
      <c r="F44" s="61">
        <v>24692.5</v>
      </c>
      <c r="G44" s="61">
        <v>0</v>
      </c>
      <c r="H44" s="104">
        <v>24692.5</v>
      </c>
      <c r="I44" s="104">
        <v>0</v>
      </c>
      <c r="J44" s="104">
        <f t="shared" si="0"/>
        <v>-24692.5</v>
      </c>
      <c r="K44" s="156"/>
      <c r="L44" s="106">
        <v>0</v>
      </c>
      <c r="M44" s="106">
        <v>0</v>
      </c>
      <c r="N44" s="106">
        <v>0</v>
      </c>
      <c r="O44" s="107"/>
      <c r="P44" s="106">
        <v>0</v>
      </c>
      <c r="Q44" s="62">
        <v>0</v>
      </c>
      <c r="R44" s="62">
        <v>0</v>
      </c>
      <c r="S44" s="62">
        <v>0</v>
      </c>
    </row>
    <row r="45" spans="1:19" ht="33.75" customHeight="1">
      <c r="A45" s="77" t="s">
        <v>63</v>
      </c>
      <c r="B45" s="53" t="s">
        <v>130</v>
      </c>
      <c r="C45" s="58" t="s">
        <v>45</v>
      </c>
      <c r="D45" s="55">
        <v>178</v>
      </c>
      <c r="E45" s="59">
        <v>0</v>
      </c>
      <c r="F45" s="61">
        <v>26872.9</v>
      </c>
      <c r="G45" s="61">
        <v>0</v>
      </c>
      <c r="H45" s="104">
        <v>26872.9</v>
      </c>
      <c r="I45" s="104">
        <v>0</v>
      </c>
      <c r="J45" s="104">
        <f t="shared" si="0"/>
        <v>-26872.9</v>
      </c>
      <c r="K45" s="148"/>
      <c r="L45" s="106">
        <v>0</v>
      </c>
      <c r="M45" s="106">
        <v>0</v>
      </c>
      <c r="N45" s="106">
        <v>0</v>
      </c>
      <c r="O45" s="107"/>
      <c r="P45" s="106">
        <v>0</v>
      </c>
      <c r="Q45" s="62">
        <v>0</v>
      </c>
      <c r="R45" s="62">
        <v>0</v>
      </c>
      <c r="S45" s="62">
        <v>0</v>
      </c>
    </row>
    <row r="46" spans="1:19" s="145" customFormat="1" ht="36" customHeight="1">
      <c r="A46" s="142" t="s">
        <v>64</v>
      </c>
      <c r="B46" s="143" t="s">
        <v>131</v>
      </c>
      <c r="C46" s="144" t="s">
        <v>45</v>
      </c>
      <c r="D46" s="106">
        <v>360</v>
      </c>
      <c r="E46" s="113">
        <v>0</v>
      </c>
      <c r="F46" s="104">
        <v>14911.5</v>
      </c>
      <c r="G46" s="104">
        <v>0</v>
      </c>
      <c r="H46" s="104">
        <v>14911.5</v>
      </c>
      <c r="I46" s="104">
        <v>1511.9</v>
      </c>
      <c r="J46" s="104">
        <f t="shared" si="0"/>
        <v>-13399.6</v>
      </c>
      <c r="K46" s="105" t="s">
        <v>168</v>
      </c>
      <c r="L46" s="106">
        <v>0</v>
      </c>
      <c r="M46" s="106">
        <v>0</v>
      </c>
      <c r="N46" s="106">
        <v>0</v>
      </c>
      <c r="O46" s="107"/>
      <c r="P46" s="106">
        <v>0</v>
      </c>
      <c r="Q46" s="106">
        <v>0</v>
      </c>
      <c r="R46" s="106">
        <v>0</v>
      </c>
      <c r="S46" s="106">
        <v>0</v>
      </c>
    </row>
    <row r="47" spans="1:19" ht="39.75" customHeight="1">
      <c r="A47" s="138" t="s">
        <v>65</v>
      </c>
      <c r="B47" s="53" t="s">
        <v>132</v>
      </c>
      <c r="C47" s="58" t="s">
        <v>45</v>
      </c>
      <c r="D47" s="55">
        <v>500</v>
      </c>
      <c r="E47" s="59">
        <v>0</v>
      </c>
      <c r="F47" s="61">
        <v>19201.400000000001</v>
      </c>
      <c r="G47" s="61">
        <v>0</v>
      </c>
      <c r="H47" s="104">
        <v>19201.400000000001</v>
      </c>
      <c r="I47" s="104">
        <v>0</v>
      </c>
      <c r="J47" s="104">
        <f t="shared" si="0"/>
        <v>-19201.400000000001</v>
      </c>
      <c r="K47" s="147" t="s">
        <v>162</v>
      </c>
      <c r="L47" s="106">
        <v>0</v>
      </c>
      <c r="M47" s="106">
        <v>0</v>
      </c>
      <c r="N47" s="106">
        <v>0</v>
      </c>
      <c r="O47" s="107"/>
      <c r="P47" s="106">
        <v>0</v>
      </c>
      <c r="Q47" s="62">
        <v>0</v>
      </c>
      <c r="R47" s="62">
        <v>0</v>
      </c>
      <c r="S47" s="62">
        <v>0</v>
      </c>
    </row>
    <row r="48" spans="1:19" s="9" customFormat="1" ht="36" customHeight="1">
      <c r="A48" s="59" t="s">
        <v>66</v>
      </c>
      <c r="B48" s="53" t="s">
        <v>133</v>
      </c>
      <c r="C48" s="58" t="s">
        <v>45</v>
      </c>
      <c r="D48" s="55">
        <v>520</v>
      </c>
      <c r="E48" s="59">
        <v>0</v>
      </c>
      <c r="F48" s="61">
        <v>13033.8</v>
      </c>
      <c r="G48" s="61">
        <v>0</v>
      </c>
      <c r="H48" s="104">
        <v>13033.8</v>
      </c>
      <c r="I48" s="104">
        <v>0</v>
      </c>
      <c r="J48" s="104">
        <f t="shared" si="0"/>
        <v>-13033.8</v>
      </c>
      <c r="K48" s="148"/>
      <c r="L48" s="106">
        <v>0</v>
      </c>
      <c r="M48" s="106">
        <v>0</v>
      </c>
      <c r="N48" s="106">
        <v>0</v>
      </c>
      <c r="O48" s="109"/>
      <c r="P48" s="106">
        <v>0</v>
      </c>
      <c r="Q48" s="62">
        <v>0</v>
      </c>
      <c r="R48" s="62">
        <v>0</v>
      </c>
      <c r="S48" s="62">
        <v>0</v>
      </c>
    </row>
    <row r="49" spans="1:20" ht="12.75" customHeight="1">
      <c r="A49" s="137"/>
      <c r="B49" s="63" t="s">
        <v>134</v>
      </c>
      <c r="C49" s="58"/>
      <c r="D49" s="78"/>
      <c r="E49" s="59"/>
      <c r="F49" s="61"/>
      <c r="G49" s="62"/>
      <c r="H49" s="104"/>
      <c r="I49" s="106"/>
      <c r="J49" s="104"/>
      <c r="K49" s="105"/>
      <c r="L49" s="106"/>
      <c r="M49" s="106"/>
      <c r="N49" s="106"/>
      <c r="O49" s="107"/>
      <c r="P49" s="106"/>
      <c r="Q49" s="62"/>
      <c r="R49" s="62"/>
      <c r="S49" s="62"/>
    </row>
    <row r="50" spans="1:20" ht="45.75" customHeight="1">
      <c r="A50" s="59" t="s">
        <v>67</v>
      </c>
      <c r="B50" s="53" t="s">
        <v>135</v>
      </c>
      <c r="C50" s="56" t="s">
        <v>59</v>
      </c>
      <c r="D50" s="56">
        <v>1</v>
      </c>
      <c r="E50" s="59">
        <v>0</v>
      </c>
      <c r="F50" s="64">
        <v>74218.600000000006</v>
      </c>
      <c r="G50" s="62">
        <f t="shared" ref="G50" si="1">I50+M50+Q50</f>
        <v>0</v>
      </c>
      <c r="H50" s="67">
        <v>74218.600000000006</v>
      </c>
      <c r="I50" s="106">
        <v>0</v>
      </c>
      <c r="J50" s="104">
        <f t="shared" si="0"/>
        <v>-74218.600000000006</v>
      </c>
      <c r="K50" s="105" t="s">
        <v>169</v>
      </c>
      <c r="L50" s="106">
        <v>0</v>
      </c>
      <c r="M50" s="106">
        <v>0</v>
      </c>
      <c r="N50" s="106">
        <v>0</v>
      </c>
      <c r="O50" s="107"/>
      <c r="P50" s="106">
        <v>0</v>
      </c>
      <c r="Q50" s="62">
        <v>0</v>
      </c>
      <c r="R50" s="62">
        <v>0</v>
      </c>
      <c r="S50" s="62">
        <v>0</v>
      </c>
    </row>
    <row r="51" spans="1:20" ht="12.75" customHeight="1">
      <c r="A51" s="59"/>
      <c r="B51" s="166" t="s">
        <v>100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</row>
    <row r="52" spans="1:20" ht="24.75" customHeight="1">
      <c r="A52" s="59" t="s">
        <v>68</v>
      </c>
      <c r="B52" s="53" t="s">
        <v>136</v>
      </c>
      <c r="C52" s="56" t="s">
        <v>144</v>
      </c>
      <c r="D52" s="56">
        <v>1</v>
      </c>
      <c r="E52" s="62">
        <v>0</v>
      </c>
      <c r="F52" s="61">
        <v>322532.40000000002</v>
      </c>
      <c r="G52" s="62">
        <f>I52+M52+Q52</f>
        <v>0</v>
      </c>
      <c r="H52" s="106">
        <v>0</v>
      </c>
      <c r="I52" s="106">
        <v>0</v>
      </c>
      <c r="J52" s="106"/>
      <c r="K52" s="104"/>
      <c r="L52" s="67">
        <v>135463.6</v>
      </c>
      <c r="M52" s="106">
        <v>0</v>
      </c>
      <c r="N52" s="104">
        <f>M52-L52</f>
        <v>-135463.6</v>
      </c>
      <c r="O52" s="149" t="s">
        <v>161</v>
      </c>
      <c r="P52" s="67">
        <v>187068.79999999999</v>
      </c>
      <c r="Q52" s="62">
        <v>0</v>
      </c>
      <c r="R52" s="85"/>
      <c r="S52" s="139"/>
    </row>
    <row r="53" spans="1:20" ht="27.75" customHeight="1">
      <c r="A53" s="59" t="s">
        <v>69</v>
      </c>
      <c r="B53" s="53" t="s">
        <v>137</v>
      </c>
      <c r="C53" s="56" t="s">
        <v>59</v>
      </c>
      <c r="D53" s="56">
        <v>1</v>
      </c>
      <c r="E53" s="62">
        <v>0</v>
      </c>
      <c r="F53" s="61">
        <v>630000</v>
      </c>
      <c r="G53" s="62">
        <f t="shared" ref="G53:G59" si="2">I53+M53+Q53</f>
        <v>0</v>
      </c>
      <c r="H53" s="106">
        <v>0</v>
      </c>
      <c r="I53" s="106">
        <v>0</v>
      </c>
      <c r="J53" s="106"/>
      <c r="K53" s="104"/>
      <c r="L53" s="67">
        <v>530000</v>
      </c>
      <c r="M53" s="106">
        <v>0</v>
      </c>
      <c r="N53" s="104">
        <f t="shared" ref="N53:N60" si="3">M53-L53</f>
        <v>-530000</v>
      </c>
      <c r="O53" s="150"/>
      <c r="P53" s="67">
        <v>100000</v>
      </c>
      <c r="Q53" s="62">
        <v>0</v>
      </c>
      <c r="R53" s="85"/>
      <c r="S53" s="139"/>
    </row>
    <row r="54" spans="1:20" ht="34.5" customHeight="1">
      <c r="A54" s="59" t="s">
        <v>70</v>
      </c>
      <c r="B54" s="65" t="s">
        <v>138</v>
      </c>
      <c r="C54" s="56" t="s">
        <v>45</v>
      </c>
      <c r="D54" s="64">
        <v>910</v>
      </c>
      <c r="E54" s="62">
        <v>0</v>
      </c>
      <c r="F54" s="61">
        <v>95837.9</v>
      </c>
      <c r="G54" s="62">
        <f t="shared" si="2"/>
        <v>0</v>
      </c>
      <c r="H54" s="106">
        <v>0</v>
      </c>
      <c r="I54" s="106">
        <v>0</v>
      </c>
      <c r="J54" s="106"/>
      <c r="K54" s="104"/>
      <c r="L54" s="67">
        <v>57961.5</v>
      </c>
      <c r="M54" s="106">
        <v>0</v>
      </c>
      <c r="N54" s="104">
        <f t="shared" si="3"/>
        <v>-57961.5</v>
      </c>
      <c r="O54" s="150"/>
      <c r="P54" s="67">
        <v>37876.400000000001</v>
      </c>
      <c r="Q54" s="62">
        <v>0</v>
      </c>
      <c r="R54" s="85"/>
      <c r="S54" s="139"/>
    </row>
    <row r="55" spans="1:20" ht="30" customHeight="1">
      <c r="A55" s="59" t="s">
        <v>71</v>
      </c>
      <c r="B55" s="65" t="s">
        <v>139</v>
      </c>
      <c r="C55" s="56" t="s">
        <v>45</v>
      </c>
      <c r="D55" s="64">
        <v>1797.6</v>
      </c>
      <c r="E55" s="62">
        <v>0</v>
      </c>
      <c r="F55" s="61">
        <v>199995.2</v>
      </c>
      <c r="G55" s="62">
        <f t="shared" si="2"/>
        <v>0</v>
      </c>
      <c r="H55" s="106">
        <v>0</v>
      </c>
      <c r="I55" s="106">
        <v>0</v>
      </c>
      <c r="J55" s="106"/>
      <c r="K55" s="104"/>
      <c r="L55" s="67">
        <v>119997.3</v>
      </c>
      <c r="M55" s="106">
        <v>0</v>
      </c>
      <c r="N55" s="104">
        <f t="shared" si="3"/>
        <v>-119997.3</v>
      </c>
      <c r="O55" s="150"/>
      <c r="P55" s="67">
        <v>79997.899999999994</v>
      </c>
      <c r="Q55" s="62">
        <v>0</v>
      </c>
      <c r="R55" s="85"/>
      <c r="S55" s="139"/>
    </row>
    <row r="56" spans="1:20" ht="23.25" customHeight="1">
      <c r="A56" s="59" t="s">
        <v>72</v>
      </c>
      <c r="B56" s="65" t="s">
        <v>140</v>
      </c>
      <c r="C56" s="56" t="s">
        <v>59</v>
      </c>
      <c r="D56" s="66">
        <v>2</v>
      </c>
      <c r="E56" s="62">
        <v>0</v>
      </c>
      <c r="F56" s="61">
        <v>158684.69999999998</v>
      </c>
      <c r="G56" s="62">
        <f t="shared" si="2"/>
        <v>0</v>
      </c>
      <c r="H56" s="106">
        <v>0</v>
      </c>
      <c r="I56" s="106">
        <v>0</v>
      </c>
      <c r="J56" s="106"/>
      <c r="K56" s="104"/>
      <c r="L56" s="67">
        <v>133295.29999999999</v>
      </c>
      <c r="M56" s="106">
        <v>0</v>
      </c>
      <c r="N56" s="104">
        <f t="shared" si="3"/>
        <v>-133295.29999999999</v>
      </c>
      <c r="O56" s="150"/>
      <c r="P56" s="67">
        <v>25389.4</v>
      </c>
      <c r="Q56" s="62">
        <v>0</v>
      </c>
      <c r="R56" s="85"/>
      <c r="S56" s="139"/>
    </row>
    <row r="57" spans="1:20" ht="22.5" customHeight="1">
      <c r="A57" s="59" t="s">
        <v>73</v>
      </c>
      <c r="B57" s="53" t="s">
        <v>141</v>
      </c>
      <c r="C57" s="56" t="s">
        <v>59</v>
      </c>
      <c r="D57" s="56">
        <v>1</v>
      </c>
      <c r="E57" s="62">
        <v>0</v>
      </c>
      <c r="F57" s="61">
        <v>65312.5</v>
      </c>
      <c r="G57" s="62">
        <f t="shared" si="2"/>
        <v>0</v>
      </c>
      <c r="H57" s="106">
        <v>0</v>
      </c>
      <c r="I57" s="106">
        <v>0</v>
      </c>
      <c r="J57" s="106"/>
      <c r="K57" s="104"/>
      <c r="L57" s="67">
        <v>39187.5</v>
      </c>
      <c r="M57" s="106">
        <v>0</v>
      </c>
      <c r="N57" s="104">
        <f t="shared" si="3"/>
        <v>-39187.5</v>
      </c>
      <c r="O57" s="150"/>
      <c r="P57" s="67">
        <v>26125</v>
      </c>
      <c r="Q57" s="62">
        <v>0</v>
      </c>
      <c r="R57" s="85"/>
      <c r="S57" s="139"/>
    </row>
    <row r="58" spans="1:20" ht="16.5" customHeight="1">
      <c r="A58" s="59" t="s">
        <v>74</v>
      </c>
      <c r="B58" s="53" t="s">
        <v>142</v>
      </c>
      <c r="C58" s="56" t="s">
        <v>59</v>
      </c>
      <c r="D58" s="56">
        <v>6</v>
      </c>
      <c r="E58" s="62">
        <v>0</v>
      </c>
      <c r="F58" s="61">
        <v>77455</v>
      </c>
      <c r="G58" s="62">
        <f t="shared" si="2"/>
        <v>0</v>
      </c>
      <c r="H58" s="106">
        <v>0</v>
      </c>
      <c r="I58" s="106">
        <v>0</v>
      </c>
      <c r="J58" s="106"/>
      <c r="K58" s="104"/>
      <c r="L58" s="67">
        <v>62473.5</v>
      </c>
      <c r="M58" s="106">
        <v>0</v>
      </c>
      <c r="N58" s="104">
        <f t="shared" si="3"/>
        <v>-62473.5</v>
      </c>
      <c r="O58" s="150"/>
      <c r="P58" s="67">
        <v>14981.5</v>
      </c>
      <c r="Q58" s="62">
        <v>0</v>
      </c>
      <c r="R58" s="85"/>
      <c r="S58" s="139"/>
    </row>
    <row r="59" spans="1:20" ht="36.75" customHeight="1">
      <c r="A59" s="79" t="s">
        <v>78</v>
      </c>
      <c r="B59" s="53" t="s">
        <v>143</v>
      </c>
      <c r="C59" s="56" t="s">
        <v>59</v>
      </c>
      <c r="D59" s="56">
        <v>1</v>
      </c>
      <c r="E59" s="62">
        <v>0</v>
      </c>
      <c r="F59" s="61">
        <v>59500</v>
      </c>
      <c r="G59" s="62">
        <f t="shared" si="2"/>
        <v>0</v>
      </c>
      <c r="H59" s="106">
        <v>0</v>
      </c>
      <c r="I59" s="106">
        <v>0</v>
      </c>
      <c r="J59" s="106"/>
      <c r="K59" s="104"/>
      <c r="L59" s="67">
        <v>35500</v>
      </c>
      <c r="M59" s="106">
        <v>0</v>
      </c>
      <c r="N59" s="104">
        <f t="shared" si="3"/>
        <v>-35500</v>
      </c>
      <c r="O59" s="151"/>
      <c r="P59" s="67">
        <v>24000</v>
      </c>
      <c r="Q59" s="62">
        <v>0</v>
      </c>
      <c r="R59" s="85"/>
      <c r="S59" s="139"/>
    </row>
    <row r="60" spans="1:20" s="70" customFormat="1" ht="24" customHeight="1">
      <c r="A60" s="68"/>
      <c r="B60" s="71" t="s">
        <v>75</v>
      </c>
      <c r="C60" s="72" t="s">
        <v>76</v>
      </c>
      <c r="D60" s="73" t="s">
        <v>77</v>
      </c>
      <c r="E60" s="73" t="s">
        <v>77</v>
      </c>
      <c r="F60" s="69">
        <f>F26+F27+F28+F29+F30+F31+F33+F34+F35+F36+F37+F38+F39+F40+F41+F42+F43+F44+F45+F46+F47+F48+F50+F52+F53+F54+F55+F56+F57+F58+F59</f>
        <v>2076213.2999999998</v>
      </c>
      <c r="G60" s="69">
        <f t="shared" ref="G60:Q60" si="4">G26+G27+G28+G29+G30+G31+G33+G34+G35+G36+G37+G38+G39+G40+G41+G42+G43+G44+G45+G46+G47+G48+G50+G52+G53+G54+G55+G56+G57+G58+G59</f>
        <v>0</v>
      </c>
      <c r="H60" s="110">
        <f t="shared" si="4"/>
        <v>466895.60000000009</v>
      </c>
      <c r="I60" s="110">
        <f t="shared" si="4"/>
        <v>1511.9</v>
      </c>
      <c r="J60" s="110">
        <f t="shared" si="4"/>
        <v>-465383.70000000007</v>
      </c>
      <c r="K60" s="110"/>
      <c r="L60" s="110">
        <f t="shared" si="4"/>
        <v>1113878.7</v>
      </c>
      <c r="M60" s="110">
        <f t="shared" si="4"/>
        <v>0</v>
      </c>
      <c r="N60" s="104">
        <f t="shared" si="3"/>
        <v>-1113878.7</v>
      </c>
      <c r="O60" s="110"/>
      <c r="P60" s="110">
        <f t="shared" si="4"/>
        <v>495439</v>
      </c>
      <c r="Q60" s="69">
        <f t="shared" si="4"/>
        <v>0</v>
      </c>
      <c r="R60" s="85"/>
      <c r="S60" s="69"/>
      <c r="T60" s="141"/>
    </row>
    <row r="61" spans="1:20" ht="12.75" customHeight="1">
      <c r="A61" s="87">
        <v>2</v>
      </c>
      <c r="B61" s="57" t="s">
        <v>79</v>
      </c>
      <c r="C61" s="36"/>
      <c r="D61" s="36"/>
      <c r="E61" s="36"/>
      <c r="F61" s="36"/>
      <c r="G61" s="36"/>
      <c r="H61" s="111"/>
      <c r="I61" s="111"/>
      <c r="J61" s="111"/>
      <c r="K61" s="111"/>
      <c r="L61" s="112"/>
      <c r="M61" s="112"/>
      <c r="N61" s="112"/>
      <c r="O61" s="112"/>
      <c r="P61" s="112"/>
      <c r="Q61" s="37"/>
      <c r="R61" s="37"/>
      <c r="S61" s="37"/>
    </row>
    <row r="62" spans="1:20" ht="15" customHeight="1">
      <c r="A62" s="51"/>
      <c r="B62" s="52" t="s">
        <v>110</v>
      </c>
      <c r="C62" s="51"/>
      <c r="D62" s="51"/>
      <c r="E62" s="51"/>
      <c r="F62" s="34"/>
      <c r="G62" s="35"/>
      <c r="H62" s="108"/>
      <c r="I62" s="111"/>
      <c r="J62" s="108"/>
      <c r="K62" s="111"/>
      <c r="L62" s="111"/>
      <c r="M62" s="111"/>
      <c r="N62" s="111"/>
      <c r="O62" s="111"/>
      <c r="P62" s="111"/>
      <c r="Q62" s="36"/>
      <c r="R62" s="36"/>
      <c r="S62" s="36"/>
      <c r="T62" s="4"/>
    </row>
    <row r="63" spans="1:20" ht="48.75" customHeight="1">
      <c r="A63" s="59" t="s">
        <v>80</v>
      </c>
      <c r="B63" s="53" t="s">
        <v>146</v>
      </c>
      <c r="C63" s="56" t="s">
        <v>44</v>
      </c>
      <c r="D63" s="56">
        <v>668</v>
      </c>
      <c r="E63" s="59">
        <v>0</v>
      </c>
      <c r="F63" s="61">
        <v>3149</v>
      </c>
      <c r="G63" s="62">
        <f t="shared" ref="G63:G69" si="5">I63+M63+Q63</f>
        <v>0</v>
      </c>
      <c r="H63" s="67">
        <v>3149</v>
      </c>
      <c r="I63" s="106">
        <v>0</v>
      </c>
      <c r="J63" s="106">
        <f>I63-H63</f>
        <v>-3149</v>
      </c>
      <c r="K63" s="106"/>
      <c r="L63" s="113">
        <v>0</v>
      </c>
      <c r="M63" s="113">
        <v>0</v>
      </c>
      <c r="N63" s="113">
        <v>0</v>
      </c>
      <c r="O63" s="113"/>
      <c r="P63" s="113">
        <v>0</v>
      </c>
      <c r="Q63" s="59">
        <v>0</v>
      </c>
      <c r="R63" s="59">
        <v>0</v>
      </c>
      <c r="S63" s="59">
        <v>0</v>
      </c>
    </row>
    <row r="64" spans="1:20" ht="60.75" customHeight="1">
      <c r="A64" s="59" t="s">
        <v>81</v>
      </c>
      <c r="B64" s="53" t="s">
        <v>147</v>
      </c>
      <c r="C64" s="60" t="s">
        <v>45</v>
      </c>
      <c r="D64" s="60">
        <v>1937.5</v>
      </c>
      <c r="E64" s="54">
        <v>0</v>
      </c>
      <c r="F64" s="61">
        <v>8270.4</v>
      </c>
      <c r="G64" s="61">
        <f t="shared" si="5"/>
        <v>0</v>
      </c>
      <c r="H64" s="104">
        <v>8270.4</v>
      </c>
      <c r="I64" s="106">
        <v>0</v>
      </c>
      <c r="J64" s="106">
        <f t="shared" ref="J64:J69" si="6">I64-H64</f>
        <v>-8270.4</v>
      </c>
      <c r="K64" s="106"/>
      <c r="L64" s="113">
        <v>0</v>
      </c>
      <c r="M64" s="113">
        <v>0</v>
      </c>
      <c r="N64" s="113">
        <v>0</v>
      </c>
      <c r="O64" s="113"/>
      <c r="P64" s="113">
        <v>0</v>
      </c>
      <c r="Q64" s="59">
        <v>0</v>
      </c>
      <c r="R64" s="59">
        <v>0</v>
      </c>
      <c r="S64" s="59">
        <v>0</v>
      </c>
    </row>
    <row r="65" spans="1:19" ht="42.75" customHeight="1">
      <c r="A65" s="59" t="s">
        <v>82</v>
      </c>
      <c r="B65" s="53" t="s">
        <v>148</v>
      </c>
      <c r="C65" s="60" t="s">
        <v>45</v>
      </c>
      <c r="D65" s="60">
        <v>2069</v>
      </c>
      <c r="E65" s="59">
        <v>0</v>
      </c>
      <c r="F65" s="61">
        <v>8230</v>
      </c>
      <c r="G65" s="62">
        <f t="shared" si="5"/>
        <v>0</v>
      </c>
      <c r="H65" s="104">
        <v>8230</v>
      </c>
      <c r="I65" s="106">
        <v>0</v>
      </c>
      <c r="J65" s="106">
        <f t="shared" si="6"/>
        <v>-8230</v>
      </c>
      <c r="K65" s="106"/>
      <c r="L65" s="113">
        <v>0</v>
      </c>
      <c r="M65" s="113">
        <v>0</v>
      </c>
      <c r="N65" s="113">
        <v>0</v>
      </c>
      <c r="O65" s="113"/>
      <c r="P65" s="113">
        <v>0</v>
      </c>
      <c r="Q65" s="59">
        <v>0</v>
      </c>
      <c r="R65" s="59">
        <v>0</v>
      </c>
      <c r="S65" s="59">
        <v>0</v>
      </c>
    </row>
    <row r="66" spans="1:19" ht="13.5" customHeight="1">
      <c r="A66" s="59"/>
      <c r="B66" s="52" t="s">
        <v>117</v>
      </c>
      <c r="C66" s="52"/>
      <c r="D66" s="52"/>
      <c r="E66" s="59"/>
      <c r="F66" s="61"/>
      <c r="G66" s="62"/>
      <c r="H66" s="104"/>
      <c r="I66" s="106"/>
      <c r="J66" s="106"/>
      <c r="K66" s="106"/>
      <c r="L66" s="113"/>
      <c r="M66" s="113"/>
      <c r="N66" s="113"/>
      <c r="O66" s="113"/>
      <c r="P66" s="113"/>
      <c r="Q66" s="59"/>
      <c r="R66" s="59"/>
      <c r="S66" s="59"/>
    </row>
    <row r="67" spans="1:19" ht="46.5" customHeight="1">
      <c r="A67" s="58" t="s">
        <v>83</v>
      </c>
      <c r="B67" s="53" t="s">
        <v>149</v>
      </c>
      <c r="C67" s="56" t="s">
        <v>150</v>
      </c>
      <c r="D67" s="56">
        <v>1200</v>
      </c>
      <c r="E67" s="59">
        <v>0</v>
      </c>
      <c r="F67" s="61">
        <v>168520.3</v>
      </c>
      <c r="G67" s="62">
        <f t="shared" si="5"/>
        <v>0</v>
      </c>
      <c r="H67" s="104">
        <v>168520.3</v>
      </c>
      <c r="I67" s="106">
        <v>0</v>
      </c>
      <c r="J67" s="106">
        <f t="shared" si="6"/>
        <v>-168520.3</v>
      </c>
      <c r="K67" s="106"/>
      <c r="L67" s="113">
        <v>0</v>
      </c>
      <c r="M67" s="113">
        <v>0</v>
      </c>
      <c r="N67" s="113">
        <v>0</v>
      </c>
      <c r="O67" s="113"/>
      <c r="P67" s="113">
        <v>0</v>
      </c>
      <c r="Q67" s="59">
        <v>0</v>
      </c>
      <c r="R67" s="59">
        <v>0</v>
      </c>
      <c r="S67" s="59">
        <v>0</v>
      </c>
    </row>
    <row r="68" spans="1:19">
      <c r="A68" s="58"/>
      <c r="B68" s="52" t="s">
        <v>134</v>
      </c>
      <c r="C68" s="52"/>
      <c r="D68" s="52"/>
      <c r="E68" s="59"/>
      <c r="F68" s="61"/>
      <c r="G68" s="62"/>
      <c r="H68" s="104"/>
      <c r="I68" s="106"/>
      <c r="J68" s="106"/>
      <c r="K68" s="106"/>
      <c r="L68" s="113"/>
      <c r="M68" s="113"/>
      <c r="N68" s="113"/>
      <c r="O68" s="113"/>
      <c r="P68" s="113"/>
      <c r="Q68" s="59"/>
      <c r="R68" s="59"/>
      <c r="S68" s="59"/>
    </row>
    <row r="69" spans="1:19" ht="44.25" customHeight="1">
      <c r="A69" s="58" t="s">
        <v>84</v>
      </c>
      <c r="B69" s="53" t="s">
        <v>135</v>
      </c>
      <c r="C69" s="56" t="s">
        <v>59</v>
      </c>
      <c r="D69" s="56">
        <v>1</v>
      </c>
      <c r="E69" s="59">
        <v>0</v>
      </c>
      <c r="F69" s="61">
        <v>74218.600000000006</v>
      </c>
      <c r="G69" s="62">
        <f t="shared" si="5"/>
        <v>0</v>
      </c>
      <c r="H69" s="104">
        <v>74218.600000000006</v>
      </c>
      <c r="I69" s="106">
        <v>0</v>
      </c>
      <c r="J69" s="106">
        <f t="shared" si="6"/>
        <v>-74218.600000000006</v>
      </c>
      <c r="K69" s="105" t="s">
        <v>169</v>
      </c>
      <c r="L69" s="113">
        <v>0</v>
      </c>
      <c r="M69" s="113">
        <v>0</v>
      </c>
      <c r="N69" s="113">
        <v>0</v>
      </c>
      <c r="O69" s="113"/>
      <c r="P69" s="113">
        <v>0</v>
      </c>
      <c r="Q69" s="59">
        <v>0</v>
      </c>
      <c r="R69" s="59">
        <v>0</v>
      </c>
      <c r="S69" s="59">
        <v>0</v>
      </c>
    </row>
    <row r="70" spans="1:19" ht="14.25" customHeight="1">
      <c r="A70" s="36"/>
      <c r="B70" s="90" t="s">
        <v>100</v>
      </c>
      <c r="C70" s="58"/>
      <c r="D70" s="58"/>
      <c r="E70" s="59"/>
      <c r="F70" s="85"/>
      <c r="G70" s="59"/>
      <c r="H70" s="114"/>
      <c r="I70" s="113"/>
      <c r="J70" s="113"/>
      <c r="K70" s="113"/>
      <c r="L70" s="115"/>
      <c r="M70" s="115"/>
      <c r="N70" s="115"/>
      <c r="O70" s="115"/>
      <c r="P70" s="115"/>
      <c r="Q70" s="86"/>
      <c r="R70" s="86"/>
      <c r="S70" s="86"/>
    </row>
    <row r="71" spans="1:19" ht="15" customHeight="1">
      <c r="A71" s="58" t="s">
        <v>85</v>
      </c>
      <c r="B71" s="53" t="s">
        <v>151</v>
      </c>
      <c r="C71" s="56" t="s">
        <v>144</v>
      </c>
      <c r="D71" s="56">
        <v>1</v>
      </c>
      <c r="E71" s="59">
        <v>0</v>
      </c>
      <c r="F71" s="64">
        <v>406878.30000000005</v>
      </c>
      <c r="G71" s="62">
        <f>I71+M71+Q71</f>
        <v>0</v>
      </c>
      <c r="H71" s="116">
        <v>0</v>
      </c>
      <c r="I71" s="113">
        <v>0</v>
      </c>
      <c r="J71" s="113"/>
      <c r="K71" s="113"/>
      <c r="L71" s="67">
        <v>199370.2</v>
      </c>
      <c r="M71" s="106">
        <v>0</v>
      </c>
      <c r="N71" s="104">
        <f>M71-L71</f>
        <v>-199370.2</v>
      </c>
      <c r="O71" s="152" t="s">
        <v>161</v>
      </c>
      <c r="P71" s="67">
        <v>207508.1</v>
      </c>
      <c r="Q71" s="59">
        <v>0</v>
      </c>
      <c r="R71" s="85"/>
      <c r="S71" s="140"/>
    </row>
    <row r="72" spans="1:19" ht="17.25" customHeight="1">
      <c r="A72" s="58" t="s">
        <v>86</v>
      </c>
      <c r="B72" s="53" t="s">
        <v>152</v>
      </c>
      <c r="C72" s="56" t="s">
        <v>144</v>
      </c>
      <c r="D72" s="56">
        <v>1</v>
      </c>
      <c r="E72" s="59">
        <v>0</v>
      </c>
      <c r="F72" s="64">
        <v>85267.200000000012</v>
      </c>
      <c r="G72" s="62">
        <f t="shared" ref="G72:G77" si="7">I72+M72+Q72</f>
        <v>0</v>
      </c>
      <c r="H72" s="116">
        <v>0</v>
      </c>
      <c r="I72" s="113">
        <v>0</v>
      </c>
      <c r="J72" s="113"/>
      <c r="K72" s="113"/>
      <c r="L72" s="67">
        <v>41780.800000000003</v>
      </c>
      <c r="M72" s="106">
        <v>0</v>
      </c>
      <c r="N72" s="104">
        <f t="shared" ref="N72:N81" si="8">M72-L72</f>
        <v>-41780.800000000003</v>
      </c>
      <c r="O72" s="153"/>
      <c r="P72" s="67">
        <v>43486.400000000001</v>
      </c>
      <c r="Q72" s="59">
        <v>0</v>
      </c>
      <c r="R72" s="85"/>
      <c r="S72" s="140"/>
    </row>
    <row r="73" spans="1:19" ht="15.75" customHeight="1">
      <c r="A73" s="58" t="s">
        <v>87</v>
      </c>
      <c r="B73" s="53" t="s">
        <v>153</v>
      </c>
      <c r="C73" s="56" t="s">
        <v>144</v>
      </c>
      <c r="D73" s="56">
        <v>1</v>
      </c>
      <c r="E73" s="59">
        <v>0</v>
      </c>
      <c r="F73" s="64">
        <v>171724.4</v>
      </c>
      <c r="G73" s="62">
        <f t="shared" si="7"/>
        <v>0</v>
      </c>
      <c r="H73" s="116">
        <v>0</v>
      </c>
      <c r="I73" s="113">
        <v>0</v>
      </c>
      <c r="J73" s="113"/>
      <c r="K73" s="113"/>
      <c r="L73" s="67">
        <v>84145.2</v>
      </c>
      <c r="M73" s="106">
        <v>0</v>
      </c>
      <c r="N73" s="104">
        <f t="shared" si="8"/>
        <v>-84145.2</v>
      </c>
      <c r="O73" s="153"/>
      <c r="P73" s="67">
        <v>87579.199999999997</v>
      </c>
      <c r="Q73" s="59">
        <v>0</v>
      </c>
      <c r="R73" s="85"/>
      <c r="S73" s="140"/>
    </row>
    <row r="74" spans="1:19" ht="24.75" customHeight="1">
      <c r="A74" s="58" t="s">
        <v>88</v>
      </c>
      <c r="B74" s="53" t="s">
        <v>154</v>
      </c>
      <c r="C74" s="56" t="s">
        <v>144</v>
      </c>
      <c r="D74" s="56">
        <v>1</v>
      </c>
      <c r="E74" s="59">
        <v>0</v>
      </c>
      <c r="F74" s="64">
        <v>47519.3</v>
      </c>
      <c r="G74" s="62">
        <f t="shared" si="7"/>
        <v>0</v>
      </c>
      <c r="H74" s="116">
        <v>0</v>
      </c>
      <c r="I74" s="113">
        <v>0</v>
      </c>
      <c r="J74" s="113"/>
      <c r="K74" s="113"/>
      <c r="L74" s="67">
        <v>23284.2</v>
      </c>
      <c r="M74" s="106">
        <v>0</v>
      </c>
      <c r="N74" s="104">
        <f t="shared" si="8"/>
        <v>-23284.2</v>
      </c>
      <c r="O74" s="153"/>
      <c r="P74" s="67">
        <v>24235.1</v>
      </c>
      <c r="Q74" s="59">
        <v>0</v>
      </c>
      <c r="R74" s="85"/>
      <c r="S74" s="140"/>
    </row>
    <row r="75" spans="1:19" ht="15.75" customHeight="1">
      <c r="A75" s="58" t="s">
        <v>89</v>
      </c>
      <c r="B75" s="53" t="s">
        <v>142</v>
      </c>
      <c r="C75" s="56" t="s">
        <v>59</v>
      </c>
      <c r="D75" s="56">
        <v>5</v>
      </c>
      <c r="E75" s="59">
        <v>0</v>
      </c>
      <c r="F75" s="64">
        <v>77455</v>
      </c>
      <c r="G75" s="62">
        <f t="shared" si="7"/>
        <v>0</v>
      </c>
      <c r="H75" s="116">
        <v>0</v>
      </c>
      <c r="I75" s="113">
        <v>0</v>
      </c>
      <c r="J75" s="113"/>
      <c r="K75" s="113"/>
      <c r="L75" s="67">
        <v>62473.5</v>
      </c>
      <c r="M75" s="106">
        <v>0</v>
      </c>
      <c r="N75" s="104">
        <f t="shared" si="8"/>
        <v>-62473.5</v>
      </c>
      <c r="O75" s="153"/>
      <c r="P75" s="67">
        <v>14981.5</v>
      </c>
      <c r="Q75" s="59">
        <v>0</v>
      </c>
      <c r="R75" s="85"/>
      <c r="S75" s="140"/>
    </row>
    <row r="76" spans="1:19" ht="33.75">
      <c r="A76" s="58" t="s">
        <v>90</v>
      </c>
      <c r="B76" s="53" t="s">
        <v>143</v>
      </c>
      <c r="C76" s="56" t="s">
        <v>59</v>
      </c>
      <c r="D76" s="56">
        <v>1</v>
      </c>
      <c r="E76" s="59">
        <v>0</v>
      </c>
      <c r="F76" s="64">
        <v>59500</v>
      </c>
      <c r="G76" s="62">
        <f t="shared" si="7"/>
        <v>0</v>
      </c>
      <c r="H76" s="116">
        <v>0</v>
      </c>
      <c r="I76" s="113">
        <v>0</v>
      </c>
      <c r="J76" s="113"/>
      <c r="K76" s="113"/>
      <c r="L76" s="67">
        <v>35500</v>
      </c>
      <c r="M76" s="106">
        <v>0</v>
      </c>
      <c r="N76" s="104">
        <f t="shared" si="8"/>
        <v>-35500</v>
      </c>
      <c r="O76" s="153"/>
      <c r="P76" s="67">
        <v>24000</v>
      </c>
      <c r="Q76" s="59">
        <v>0</v>
      </c>
      <c r="R76" s="85"/>
      <c r="S76" s="140"/>
    </row>
    <row r="77" spans="1:19" ht="22.5">
      <c r="A77" s="58" t="s">
        <v>91</v>
      </c>
      <c r="B77" s="53" t="s">
        <v>141</v>
      </c>
      <c r="C77" s="56" t="s">
        <v>59</v>
      </c>
      <c r="D77" s="56">
        <v>1</v>
      </c>
      <c r="E77" s="59">
        <v>0</v>
      </c>
      <c r="F77" s="64">
        <v>65312.5</v>
      </c>
      <c r="G77" s="62">
        <f t="shared" si="7"/>
        <v>0</v>
      </c>
      <c r="H77" s="116">
        <v>0</v>
      </c>
      <c r="I77" s="113">
        <v>0</v>
      </c>
      <c r="J77" s="113"/>
      <c r="K77" s="113"/>
      <c r="L77" s="67">
        <v>39187.5</v>
      </c>
      <c r="M77" s="106">
        <v>0</v>
      </c>
      <c r="N77" s="104">
        <f t="shared" si="8"/>
        <v>-39187.5</v>
      </c>
      <c r="O77" s="153"/>
      <c r="P77" s="67">
        <v>26125</v>
      </c>
      <c r="Q77" s="59">
        <v>0</v>
      </c>
      <c r="R77" s="85"/>
      <c r="S77" s="140"/>
    </row>
    <row r="78" spans="1:19" s="3" customFormat="1" ht="56.25">
      <c r="A78" s="58" t="s">
        <v>92</v>
      </c>
      <c r="B78" s="65" t="s">
        <v>155</v>
      </c>
      <c r="C78" s="56" t="s">
        <v>45</v>
      </c>
      <c r="D78" s="56">
        <v>1259.5</v>
      </c>
      <c r="E78" s="59">
        <v>0</v>
      </c>
      <c r="F78" s="64">
        <v>176255.6</v>
      </c>
      <c r="G78" s="62">
        <f t="shared" ref="G78:G80" si="9">I78+M78+Q78</f>
        <v>0</v>
      </c>
      <c r="H78" s="116">
        <v>0</v>
      </c>
      <c r="I78" s="113">
        <v>0</v>
      </c>
      <c r="J78" s="113"/>
      <c r="K78" s="117"/>
      <c r="L78" s="67">
        <v>105784.5</v>
      </c>
      <c r="M78" s="106">
        <v>0</v>
      </c>
      <c r="N78" s="104">
        <f t="shared" si="8"/>
        <v>-105784.5</v>
      </c>
      <c r="O78" s="153"/>
      <c r="P78" s="67">
        <v>70471.100000000006</v>
      </c>
      <c r="Q78" s="59">
        <v>0</v>
      </c>
      <c r="R78" s="85"/>
      <c r="S78" s="140"/>
    </row>
    <row r="79" spans="1:19" s="3" customFormat="1" ht="58.5" customHeight="1">
      <c r="A79" s="58" t="s">
        <v>93</v>
      </c>
      <c r="B79" s="65" t="s">
        <v>156</v>
      </c>
      <c r="C79" s="56" t="s">
        <v>45</v>
      </c>
      <c r="D79" s="56">
        <v>907.5</v>
      </c>
      <c r="E79" s="59">
        <v>0</v>
      </c>
      <c r="F79" s="64">
        <v>201327.9</v>
      </c>
      <c r="G79" s="62">
        <f t="shared" si="9"/>
        <v>0</v>
      </c>
      <c r="H79" s="116">
        <v>0</v>
      </c>
      <c r="I79" s="113">
        <v>0</v>
      </c>
      <c r="J79" s="113"/>
      <c r="K79" s="117"/>
      <c r="L79" s="67">
        <v>120796.9</v>
      </c>
      <c r="M79" s="106">
        <v>0</v>
      </c>
      <c r="N79" s="104">
        <f t="shared" si="8"/>
        <v>-120796.9</v>
      </c>
      <c r="O79" s="153"/>
      <c r="P79" s="67">
        <v>80531</v>
      </c>
      <c r="Q79" s="59">
        <v>0</v>
      </c>
      <c r="R79" s="85"/>
      <c r="S79" s="140"/>
    </row>
    <row r="80" spans="1:19" ht="36" customHeight="1">
      <c r="A80" s="58" t="s">
        <v>94</v>
      </c>
      <c r="B80" s="65" t="s">
        <v>157</v>
      </c>
      <c r="C80" s="56" t="s">
        <v>44</v>
      </c>
      <c r="D80" s="56">
        <v>606.1</v>
      </c>
      <c r="E80" s="59">
        <v>0</v>
      </c>
      <c r="F80" s="64">
        <v>190156.5</v>
      </c>
      <c r="G80" s="62">
        <f t="shared" si="9"/>
        <v>0</v>
      </c>
      <c r="H80" s="116">
        <v>0</v>
      </c>
      <c r="I80" s="113">
        <v>0</v>
      </c>
      <c r="J80" s="113"/>
      <c r="K80" s="113"/>
      <c r="L80" s="67">
        <v>33456.699999999997</v>
      </c>
      <c r="M80" s="106">
        <v>0</v>
      </c>
      <c r="N80" s="104">
        <f t="shared" si="8"/>
        <v>-33456.699999999997</v>
      </c>
      <c r="O80" s="154"/>
      <c r="P80" s="67">
        <v>156699.79999999999</v>
      </c>
      <c r="Q80" s="59">
        <v>0</v>
      </c>
      <c r="R80" s="85"/>
      <c r="S80" s="140"/>
    </row>
    <row r="81" spans="1:20" s="70" customFormat="1" ht="21.75" customHeight="1">
      <c r="A81" s="83"/>
      <c r="B81" s="80" t="s">
        <v>158</v>
      </c>
      <c r="C81" s="82" t="s">
        <v>159</v>
      </c>
      <c r="D81" s="81" t="s">
        <v>77</v>
      </c>
      <c r="E81" s="68">
        <v>0</v>
      </c>
      <c r="F81" s="84">
        <f>F63+F64+F65+F67+F69+F71+F72+F73+F74+F75+F76+F77+F78+F79+F80</f>
        <v>1743785</v>
      </c>
      <c r="G81" s="68">
        <f>I81+M81+Q81</f>
        <v>0</v>
      </c>
      <c r="H81" s="118">
        <f>H63+H64+H65+H67+H69</f>
        <v>262388.3</v>
      </c>
      <c r="I81" s="119"/>
      <c r="J81" s="118"/>
      <c r="K81" s="119"/>
      <c r="L81" s="120">
        <f>L68+L66+L64+L63+L62+L71+L72+L73+L74+L75+L76+L77+L78+L79+L80</f>
        <v>745779.5</v>
      </c>
      <c r="M81" s="119">
        <v>0</v>
      </c>
      <c r="N81" s="104">
        <f t="shared" si="8"/>
        <v>-745779.5</v>
      </c>
      <c r="O81" s="119"/>
      <c r="P81" s="120">
        <f>P68+P66+P64+P63+P62+P71+P72+P73+P74+P75+P76+P77+P78+P79+P80</f>
        <v>735617.2</v>
      </c>
      <c r="Q81" s="68">
        <v>0</v>
      </c>
      <c r="R81" s="85"/>
      <c r="S81" s="68"/>
    </row>
    <row r="82" spans="1:20" s="70" customFormat="1" ht="16.5" customHeight="1">
      <c r="A82" s="135">
        <v>3</v>
      </c>
      <c r="B82" s="169" t="s">
        <v>95</v>
      </c>
      <c r="C82" s="170"/>
      <c r="D82" s="170"/>
      <c r="E82" s="170"/>
      <c r="F82" s="170"/>
      <c r="G82" s="170"/>
      <c r="H82" s="170"/>
      <c r="I82" s="170"/>
      <c r="J82" s="171"/>
      <c r="K82" s="119"/>
      <c r="L82" s="120"/>
      <c r="M82" s="119"/>
      <c r="N82" s="119"/>
      <c r="O82" s="119"/>
      <c r="P82" s="120"/>
      <c r="Q82" s="68"/>
      <c r="R82" s="68"/>
      <c r="S82" s="68"/>
    </row>
    <row r="83" spans="1:20" s="3" customFormat="1" ht="33.75">
      <c r="A83" s="91" t="s">
        <v>96</v>
      </c>
      <c r="B83" s="53" t="s">
        <v>97</v>
      </c>
      <c r="C83" s="56" t="s">
        <v>59</v>
      </c>
      <c r="D83" s="56">
        <v>1</v>
      </c>
      <c r="E83" s="87"/>
      <c r="F83" s="64">
        <v>217.3</v>
      </c>
      <c r="G83" s="87"/>
      <c r="H83" s="67">
        <v>217.3</v>
      </c>
      <c r="I83" s="121"/>
      <c r="J83" s="121"/>
      <c r="K83" s="121"/>
      <c r="L83" s="121"/>
      <c r="M83" s="121"/>
      <c r="N83" s="121"/>
      <c r="O83" s="121"/>
      <c r="P83" s="121"/>
      <c r="Q83" s="87"/>
      <c r="R83" s="87"/>
      <c r="S83" s="87"/>
      <c r="T83" s="5"/>
    </row>
    <row r="84" spans="1:20" s="3" customFormat="1" ht="27" customHeight="1">
      <c r="A84" s="59"/>
      <c r="B84" s="71" t="s">
        <v>98</v>
      </c>
      <c r="C84" s="72" t="s">
        <v>76</v>
      </c>
      <c r="D84" s="87">
        <v>1</v>
      </c>
      <c r="E84" s="87">
        <v>0</v>
      </c>
      <c r="F84" s="88">
        <f>F83</f>
        <v>217.3</v>
      </c>
      <c r="G84" s="89">
        <f>G81</f>
        <v>0</v>
      </c>
      <c r="H84" s="122">
        <f>H83</f>
        <v>217.3</v>
      </c>
      <c r="I84" s="123">
        <f>I81</f>
        <v>0</v>
      </c>
      <c r="J84" s="124">
        <f>I84-H84</f>
        <v>-217.3</v>
      </c>
      <c r="K84" s="121"/>
      <c r="L84" s="121">
        <v>0</v>
      </c>
      <c r="M84" s="121">
        <v>0</v>
      </c>
      <c r="N84" s="121">
        <v>0</v>
      </c>
      <c r="O84" s="121"/>
      <c r="P84" s="121">
        <v>0</v>
      </c>
      <c r="Q84" s="87">
        <v>0</v>
      </c>
      <c r="R84" s="87"/>
      <c r="S84" s="87">
        <v>0</v>
      </c>
      <c r="T84" s="5"/>
    </row>
    <row r="85" spans="1:20" s="3" customFormat="1" ht="21">
      <c r="A85" s="74"/>
      <c r="B85" s="71" t="s">
        <v>160</v>
      </c>
      <c r="C85" s="72" t="s">
        <v>76</v>
      </c>
      <c r="D85" s="87" t="s">
        <v>77</v>
      </c>
      <c r="E85" s="87" t="s">
        <v>77</v>
      </c>
      <c r="F85" s="8">
        <f t="shared" ref="F85:S85" si="10">F60+F81+F83</f>
        <v>3820215.5999999996</v>
      </c>
      <c r="G85" s="8">
        <f t="shared" si="10"/>
        <v>0</v>
      </c>
      <c r="H85" s="117">
        <f t="shared" si="10"/>
        <v>729501.20000000019</v>
      </c>
      <c r="I85" s="117">
        <f t="shared" si="10"/>
        <v>1511.9</v>
      </c>
      <c r="J85" s="117">
        <f t="shared" si="10"/>
        <v>-465383.70000000007</v>
      </c>
      <c r="K85" s="117">
        <f t="shared" si="10"/>
        <v>0</v>
      </c>
      <c r="L85" s="117">
        <f t="shared" si="10"/>
        <v>1859658.2</v>
      </c>
      <c r="M85" s="117">
        <f t="shared" si="10"/>
        <v>0</v>
      </c>
      <c r="N85" s="117">
        <f t="shared" si="10"/>
        <v>-1859658.2</v>
      </c>
      <c r="O85" s="117">
        <f t="shared" si="10"/>
        <v>0</v>
      </c>
      <c r="P85" s="117">
        <f t="shared" si="10"/>
        <v>1231056.2</v>
      </c>
      <c r="Q85" s="8">
        <f t="shared" si="10"/>
        <v>0</v>
      </c>
      <c r="R85" s="8"/>
      <c r="S85" s="8">
        <f t="shared" si="10"/>
        <v>0</v>
      </c>
      <c r="T85" s="5"/>
    </row>
    <row r="86" spans="1:20" ht="12.75" customHeight="1"/>
    <row r="87" spans="1:20" s="15" customFormat="1" ht="12">
      <c r="A87" s="12" t="s">
        <v>21</v>
      </c>
      <c r="B87" s="13"/>
      <c r="C87" s="10"/>
      <c r="D87" s="10"/>
      <c r="E87" s="10"/>
      <c r="F87" s="10"/>
      <c r="G87" s="14" t="s">
        <v>99</v>
      </c>
      <c r="H87" s="127"/>
      <c r="I87" s="128"/>
      <c r="J87" s="128"/>
      <c r="K87" s="129" t="s">
        <v>164</v>
      </c>
      <c r="L87" s="128"/>
      <c r="M87" s="128"/>
      <c r="N87" s="128"/>
      <c r="O87" s="128"/>
      <c r="P87" s="128"/>
      <c r="Q87" s="13"/>
      <c r="R87" s="13"/>
      <c r="S87" s="13"/>
    </row>
    <row r="88" spans="1:20">
      <c r="A88" s="6" t="s">
        <v>105</v>
      </c>
    </row>
    <row r="89" spans="1:20">
      <c r="B89" s="13"/>
      <c r="C89" s="10"/>
      <c r="D89" s="10"/>
      <c r="E89" s="10"/>
      <c r="F89" s="10"/>
      <c r="G89" s="10"/>
    </row>
    <row r="90" spans="1:20">
      <c r="B90" s="12"/>
      <c r="C90" s="14"/>
      <c r="D90" s="14"/>
      <c r="E90" s="14"/>
      <c r="F90" s="10"/>
      <c r="G90" s="16"/>
    </row>
    <row r="91" spans="1:20" ht="11.25" customHeight="1">
      <c r="B91" s="12"/>
      <c r="C91" s="14"/>
      <c r="D91" s="14"/>
      <c r="E91" s="14"/>
      <c r="F91" s="10"/>
      <c r="G91" s="16"/>
    </row>
    <row r="92" spans="1:20">
      <c r="B92" s="12"/>
      <c r="C92" s="14"/>
      <c r="D92" s="14"/>
      <c r="E92" s="14"/>
      <c r="F92" s="10"/>
      <c r="G92" s="136"/>
      <c r="H92" s="98"/>
      <c r="I92" s="100"/>
      <c r="J92" s="100"/>
      <c r="K92" s="100"/>
      <c r="L92" s="100"/>
    </row>
    <row r="93" spans="1:20" ht="15" customHeight="1">
      <c r="B93" s="12"/>
      <c r="C93" s="14"/>
      <c r="D93" s="14"/>
      <c r="E93" s="14"/>
      <c r="F93" s="10"/>
      <c r="G93" s="136"/>
      <c r="H93" s="98"/>
      <c r="I93" s="100"/>
      <c r="J93" s="100"/>
      <c r="K93" s="100"/>
      <c r="L93" s="100"/>
    </row>
    <row r="94" spans="1:20" ht="27.75" customHeight="1">
      <c r="B94" s="18"/>
      <c r="C94" s="14"/>
      <c r="D94" s="14"/>
      <c r="E94" s="14"/>
      <c r="F94" s="14"/>
      <c r="G94" s="136"/>
      <c r="H94" s="134"/>
      <c r="I94" s="100"/>
      <c r="J94" s="100"/>
      <c r="K94" s="100"/>
      <c r="L94" s="100"/>
    </row>
    <row r="95" spans="1:20">
      <c r="B95" s="12"/>
      <c r="C95" s="14"/>
      <c r="D95" s="14"/>
      <c r="E95" s="14"/>
      <c r="F95" s="10"/>
      <c r="G95" s="133"/>
      <c r="H95" s="98"/>
      <c r="I95" s="100"/>
      <c r="J95" s="100"/>
      <c r="K95" s="100"/>
      <c r="L95" s="100"/>
    </row>
    <row r="96" spans="1:20">
      <c r="B96" s="12"/>
      <c r="C96" s="14"/>
      <c r="D96" s="14"/>
      <c r="E96" s="14"/>
      <c r="F96" s="10"/>
      <c r="G96" s="16"/>
    </row>
    <row r="97" spans="2:8">
      <c r="B97" s="13"/>
      <c r="C97" s="10"/>
      <c r="D97" s="10"/>
      <c r="E97" s="10"/>
      <c r="F97" s="10"/>
      <c r="G97" s="17"/>
    </row>
    <row r="98" spans="2:8">
      <c r="B98" s="18"/>
      <c r="C98" s="14"/>
      <c r="D98" s="14"/>
      <c r="E98" s="14"/>
      <c r="F98" s="14"/>
      <c r="G98" s="16"/>
      <c r="H98" s="130"/>
    </row>
  </sheetData>
  <mergeCells count="25">
    <mergeCell ref="B82:J82"/>
    <mergeCell ref="C21:C22"/>
    <mergeCell ref="B21:B22"/>
    <mergeCell ref="A9:S9"/>
    <mergeCell ref="A10:S10"/>
    <mergeCell ref="A11:S11"/>
    <mergeCell ref="A12:S12"/>
    <mergeCell ref="A15:S15"/>
    <mergeCell ref="A14:S14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  <mergeCell ref="K47:K48"/>
    <mergeCell ref="O52:O59"/>
    <mergeCell ref="O71:O80"/>
    <mergeCell ref="K26:K27"/>
    <mergeCell ref="K35:K37"/>
    <mergeCell ref="K38:K45"/>
    <mergeCell ref="B51:S51"/>
  </mergeCells>
  <pageMargins left="0.23622047244094491" right="0.27559055118110237" top="0" bottom="0" header="0.23622047244094491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22" sqref="E22"/>
    </sheetView>
  </sheetViews>
  <sheetFormatPr defaultRowHeight="15"/>
  <cols>
    <col min="1" max="1" width="42.42578125" style="19" customWidth="1"/>
    <col min="2" max="6" width="17.7109375" style="19" customWidth="1"/>
  </cols>
  <sheetData>
    <row r="1" spans="1:6">
      <c r="A1" s="22"/>
      <c r="B1" s="22"/>
      <c r="C1" s="22"/>
      <c r="D1" s="22"/>
      <c r="E1" s="22"/>
      <c r="F1" s="23" t="s">
        <v>22</v>
      </c>
    </row>
    <row r="2" spans="1:6">
      <c r="A2" s="22"/>
      <c r="B2" s="22"/>
      <c r="C2" s="22"/>
      <c r="D2" s="22"/>
      <c r="E2" s="22"/>
      <c r="F2" s="23" t="s">
        <v>23</v>
      </c>
    </row>
    <row r="3" spans="1:6">
      <c r="A3" s="22"/>
      <c r="B3" s="22"/>
      <c r="C3" s="22"/>
      <c r="D3" s="22"/>
      <c r="E3" s="22"/>
      <c r="F3" s="23" t="s">
        <v>24</v>
      </c>
    </row>
    <row r="4" spans="1:6">
      <c r="A4" s="22"/>
      <c r="B4" s="22"/>
      <c r="C4" s="22"/>
      <c r="D4" s="22"/>
      <c r="E4" s="22"/>
      <c r="F4" s="23" t="s">
        <v>25</v>
      </c>
    </row>
    <row r="5" spans="1:6">
      <c r="A5" s="22"/>
      <c r="B5" s="22"/>
      <c r="C5" s="22"/>
      <c r="D5" s="22"/>
      <c r="E5" s="22"/>
      <c r="F5" s="23" t="s">
        <v>26</v>
      </c>
    </row>
    <row r="6" spans="1:6">
      <c r="A6" s="22"/>
      <c r="B6" s="22"/>
      <c r="C6" s="22"/>
      <c r="D6" s="22"/>
      <c r="E6" s="22"/>
      <c r="F6" s="23" t="s">
        <v>27</v>
      </c>
    </row>
    <row r="7" spans="1:6">
      <c r="A7" s="22"/>
      <c r="B7" s="22"/>
      <c r="C7" s="22"/>
      <c r="D7" s="22"/>
      <c r="E7" s="22"/>
      <c r="F7" s="22"/>
    </row>
    <row r="8" spans="1:6" ht="125.25" customHeight="1">
      <c r="A8" s="24" t="s">
        <v>102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</row>
    <row r="9" spans="1:6" ht="51">
      <c r="A9" s="20" t="s">
        <v>33</v>
      </c>
      <c r="B9" s="26" t="s">
        <v>104</v>
      </c>
      <c r="C9" s="26" t="s">
        <v>104</v>
      </c>
      <c r="D9" s="26" t="s">
        <v>104</v>
      </c>
      <c r="E9" s="26" t="s">
        <v>104</v>
      </c>
      <c r="F9" s="26"/>
    </row>
    <row r="10" spans="1:6" ht="53.25" customHeight="1">
      <c r="A10" s="20" t="s">
        <v>34</v>
      </c>
      <c r="B10" s="26" t="s">
        <v>104</v>
      </c>
      <c r="C10" s="26" t="s">
        <v>104</v>
      </c>
      <c r="D10" s="26" t="s">
        <v>104</v>
      </c>
      <c r="E10" s="26" t="s">
        <v>104</v>
      </c>
      <c r="F10" s="26"/>
    </row>
    <row r="11" spans="1:6" ht="38.25">
      <c r="A11" s="20" t="s">
        <v>35</v>
      </c>
      <c r="B11" s="26" t="s">
        <v>104</v>
      </c>
      <c r="C11" s="26" t="s">
        <v>104</v>
      </c>
      <c r="D11" s="26" t="s">
        <v>104</v>
      </c>
      <c r="E11" s="26" t="s">
        <v>104</v>
      </c>
      <c r="F11" s="26"/>
    </row>
    <row r="12" spans="1:6" ht="38.25">
      <c r="A12" s="20" t="s">
        <v>36</v>
      </c>
      <c r="B12" s="26" t="s">
        <v>104</v>
      </c>
      <c r="C12" s="26" t="s">
        <v>104</v>
      </c>
      <c r="D12" s="26" t="s">
        <v>104</v>
      </c>
      <c r="E12" s="26" t="s">
        <v>104</v>
      </c>
      <c r="F12" s="26"/>
    </row>
    <row r="13" spans="1:6">
      <c r="A13" s="21" t="s">
        <v>37</v>
      </c>
      <c r="B13" s="21"/>
      <c r="C13" s="21"/>
      <c r="D13" s="21"/>
      <c r="E13" s="21"/>
      <c r="F13" s="21"/>
    </row>
    <row r="14" spans="1:6">
      <c r="A14" s="21" t="s">
        <v>37</v>
      </c>
      <c r="B14" s="21"/>
      <c r="C14" s="21"/>
      <c r="D14" s="21"/>
      <c r="E14" s="21"/>
      <c r="F14" s="21"/>
    </row>
    <row r="15" spans="1:6" ht="28.5" customHeight="1">
      <c r="A15" s="22"/>
      <c r="B15" s="22"/>
      <c r="C15" s="22"/>
      <c r="D15" s="22"/>
      <c r="E15" s="22"/>
      <c r="F15" s="22"/>
    </row>
    <row r="16" spans="1:6">
      <c r="A16" s="27" t="s">
        <v>38</v>
      </c>
      <c r="B16" s="27" t="s">
        <v>99</v>
      </c>
      <c r="C16" s="22" t="s">
        <v>170</v>
      </c>
      <c r="D16" s="22"/>
      <c r="E16" s="22"/>
      <c r="F16" s="22"/>
    </row>
    <row r="17" spans="1:6">
      <c r="A17" s="22" t="s">
        <v>105</v>
      </c>
      <c r="B17" s="22"/>
      <c r="C17" s="22"/>
      <c r="D17" s="22"/>
      <c r="E17" s="22"/>
      <c r="F17" s="22"/>
    </row>
    <row r="18" spans="1:6">
      <c r="A18" s="22" t="s">
        <v>39</v>
      </c>
      <c r="B18" s="22"/>
      <c r="C18" s="22"/>
      <c r="D18" s="22"/>
      <c r="E18" s="22"/>
      <c r="F18" s="22"/>
    </row>
    <row r="19" spans="1:6" ht="16.5">
      <c r="A19" s="25" t="s">
        <v>103</v>
      </c>
      <c r="B19" s="22"/>
      <c r="C19" s="22"/>
      <c r="D19" s="22"/>
      <c r="E19" s="22"/>
      <c r="F19" s="22"/>
    </row>
  </sheetData>
  <pageMargins left="0.47" right="0.4" top="0.44" bottom="0.4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4</vt:lpstr>
      <vt:lpstr>приложение 4 продолжение</vt:lpstr>
      <vt:lpstr>Лист3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2018-06-08T04:58:39Z</cp:lastPrinted>
  <dcterms:created xsi:type="dcterms:W3CDTF">2017-06-02T04:26:59Z</dcterms:created>
  <dcterms:modified xsi:type="dcterms:W3CDTF">2018-06-11T10:51:47Z</dcterms:modified>
</cp:coreProperties>
</file>