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нвест программа\2026-2031\2026 год\НА  САЙТ\"/>
    </mc:Choice>
  </mc:AlternateContent>
  <xr:revisionPtr revIDLastSave="0" documentId="13_ncr:1_{D3988622-1CFE-4C5C-9EDE-DE6D716CCD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4" sheetId="1" r:id="rId1"/>
    <sheet name="приложение 4 продолжение" sheetId="2" r:id="rId2"/>
  </sheets>
  <definedNames>
    <definedName name="_xlnm.Print_Titles" localSheetId="0">'приложение 4'!$20:$22</definedName>
    <definedName name="_xlnm.Print_Area" localSheetId="0">'приложение 4'!$A$1:$S$49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 l="1"/>
  <c r="I48" i="1"/>
  <c r="G41" i="1"/>
  <c r="H41" i="1"/>
  <c r="I41" i="1"/>
  <c r="J41" i="1"/>
  <c r="F41" i="1"/>
  <c r="J47" i="1"/>
  <c r="G45" i="1"/>
  <c r="I45" i="1"/>
  <c r="F45" i="1"/>
  <c r="F48" i="1" s="1"/>
  <c r="H47" i="1"/>
  <c r="H46" i="1"/>
  <c r="H45" i="1" s="1"/>
  <c r="H48" i="1" s="1"/>
  <c r="H43" i="1"/>
  <c r="H44" i="1"/>
  <c r="H42" i="1"/>
  <c r="H38" i="1"/>
  <c r="H37" i="1" s="1"/>
  <c r="H36" i="1"/>
  <c r="G39" i="1"/>
  <c r="F37" i="1"/>
  <c r="F33" i="1"/>
  <c r="H25" i="1" l="1"/>
  <c r="F25" i="1"/>
  <c r="F39" i="1" s="1"/>
  <c r="J31" i="1"/>
  <c r="G31" i="1"/>
  <c r="J46" i="1"/>
  <c r="J45" i="1" s="1"/>
  <c r="J48" i="1" s="1"/>
  <c r="I25" i="1" l="1"/>
  <c r="I39" i="1" s="1"/>
  <c r="J27" i="1"/>
  <c r="J28" i="1"/>
  <c r="J29" i="1"/>
  <c r="J30" i="1"/>
  <c r="J32" i="1"/>
  <c r="J26" i="1"/>
  <c r="J25" i="1" s="1"/>
  <c r="G29" i="1"/>
  <c r="G30" i="1"/>
  <c r="G32" i="1"/>
  <c r="H33" i="1"/>
  <c r="H39" i="1" s="1"/>
  <c r="J44" i="1"/>
  <c r="J38" i="1"/>
  <c r="J37" i="1" s="1"/>
  <c r="J36" i="1" l="1"/>
  <c r="J35" i="1"/>
  <c r="J34" i="1"/>
  <c r="G43" i="1"/>
  <c r="G42" i="1"/>
  <c r="G28" i="1"/>
  <c r="G26" i="1"/>
  <c r="J33" i="1" l="1"/>
  <c r="J39" i="1" s="1"/>
  <c r="I49" i="1" l="1"/>
  <c r="G49" i="1"/>
  <c r="J43" i="1"/>
  <c r="O49" i="1" l="1"/>
  <c r="S49" i="1" l="1"/>
  <c r="M49" i="1"/>
  <c r="N49" i="1"/>
  <c r="P49" i="1"/>
  <c r="Q49" i="1"/>
  <c r="R49" i="1"/>
  <c r="F49" i="1" l="1"/>
  <c r="J42" i="1"/>
  <c r="J49" i="1" l="1"/>
  <c r="H49" i="1" l="1"/>
</calcChain>
</file>

<file path=xl/sharedStrings.xml><?xml version="1.0" encoding="utf-8"?>
<sst xmlns="http://schemas.openxmlformats.org/spreadsheetml/2006/main" count="142" uniqueCount="96">
  <si>
    <t>Приложение 4              </t>
  </si>
  <si>
    <t>к Правилам утверждения инвестиционных </t>
  </si>
  <si>
    <t>программ (проектов) субъекта естественной</t>
  </si>
  <si>
    <t>монополии, их корректировки, а также   </t>
  </si>
  <si>
    <t>проведения анализа информации об их исполнении</t>
  </si>
  <si>
    <t>форма   </t>
  </si>
  <si>
    <t>           Информация субъекта естественной монополии</t>
  </si>
  <si>
    <t>Информация о реализации инвестиционной программы (проекта) в разрезе источников финансирования, тыс. тенге</t>
  </si>
  <si>
    <t>Наименование мероприятий</t>
  </si>
  <si>
    <t>Единица измерения (для натуральных показателей)</t>
  </si>
  <si>
    <t>Количество в натуральных показателях</t>
  </si>
  <si>
    <t>Сумма инвестиционной программы (проекты), тыс.тенге</t>
  </si>
  <si>
    <t>собственные средства</t>
  </si>
  <si>
    <t>Заемные средства</t>
  </si>
  <si>
    <t>Бюджетные средства</t>
  </si>
  <si>
    <t>Нерегулируемая (иная) деятельность</t>
  </si>
  <si>
    <t>план</t>
  </si>
  <si>
    <t>факт</t>
  </si>
  <si>
    <t xml:space="preserve">отклонение </t>
  </si>
  <si>
    <t>причины отклонения</t>
  </si>
  <si>
    <t>1.1.</t>
  </si>
  <si>
    <t>Продолжение Приложения № 4 к Правилам</t>
  </si>
  <si>
    <t>утверждения инвестиционных программ </t>
  </si>
  <si>
    <t>(проектов) субъекта естественной  </t>
  </si>
  <si>
    <t>монополии, их корректировки,   </t>
  </si>
  <si>
    <t>а также проведения анализа    </t>
  </si>
  <si>
    <t>информации об их исполнении      </t>
  </si>
  <si>
    <t>факт года (полугодия), предшествующего отчетному периоду</t>
  </si>
  <si>
    <t>план (год)</t>
  </si>
  <si>
    <t>факт текущего года (полугодия)</t>
  </si>
  <si>
    <t xml:space="preserve">Оценка достижения показателей эффективности, надежности и качества </t>
  </si>
  <si>
    <t>Причины (обоснование) недостижения показателей эффективности, надежности и качества</t>
  </si>
  <si>
    <t>Улучшение производственных показателей, %, по годам реализации в зависимости  от утвержденной  инвестиционной программы (проекта)</t>
  </si>
  <si>
    <t>Снижение износа (физического) основных фондов (активов), %, по годам реализации в зависимости от утвержденной инвестиционной программы (проекта)</t>
  </si>
  <si>
    <t>Снижение потерь, %, по годам реализации в зависимости  от утвержденной  инвестиционной программы (проекта)</t>
  </si>
  <si>
    <t xml:space="preserve">Снижение аварийности, по годам реализации в зависимости  от утвержденной  инвестиционной программы </t>
  </si>
  <si>
    <t>…..</t>
  </si>
  <si>
    <t>ГКП "Костанай-Су" акимата города Костаная ГУ "Отдел жилищно-коммунального хозяйства, пассажирского транспорта и автомобильных дорог акимата города Костаная"</t>
  </si>
  <si>
    <t>    наименование субъекта естественной монополии</t>
  </si>
  <si>
    <t>кем утвержден(а) программа (проект) (дата, номер приказа):</t>
  </si>
  <si>
    <t>Услуги по подаче воды по магистральным трубопроводам и распределительным сетям (вода питьевая)</t>
  </si>
  <si>
    <t>1.2.</t>
  </si>
  <si>
    <t>1.3.</t>
  </si>
  <si>
    <t>Услуги по отводу и очистке сточных вод</t>
  </si>
  <si>
    <t>№       п/п</t>
  </si>
  <si>
    <r>
      <t>Показатели эффективности, надежности и качества</t>
    </r>
    <r>
      <rPr>
        <vertAlign val="superscript"/>
        <sz val="10"/>
        <color theme="1"/>
        <rFont val="Times New Roman"/>
        <family val="1"/>
        <charset val="204"/>
      </rPr>
      <t>2</t>
    </r>
  </si>
  <si>
    <r>
      <t>2</t>
    </r>
    <r>
      <rPr>
        <sz val="10"/>
        <color theme="1"/>
        <rFont val="Times New Roman"/>
        <family val="1"/>
        <charset val="204"/>
      </rPr>
      <t xml:space="preserve"> Показатели заполняются иными показателями с учетом специфики отрасли</t>
    </r>
  </si>
  <si>
    <t>-</t>
  </si>
  <si>
    <r>
      <t>       </t>
    </r>
    <r>
      <rPr>
        <b/>
        <sz val="9"/>
        <rFont val="Times New Roman"/>
        <family val="1"/>
        <charset val="204"/>
      </rPr>
      <t>о ходе исполнения субъектом инвестиционной программы</t>
    </r>
  </si>
  <si>
    <r>
      <t>    </t>
    </r>
    <r>
      <rPr>
        <b/>
        <sz val="9"/>
        <rFont val="Times New Roman"/>
        <family val="1"/>
        <charset val="204"/>
      </rPr>
      <t>(проекта)/об исполнении инвестиционной программы (проекта)*</t>
    </r>
  </si>
  <si>
    <t>СМР</t>
  </si>
  <si>
    <r>
      <rPr>
        <u/>
        <sz val="9"/>
        <rFont val="Times New Roman"/>
        <family val="1"/>
        <charset val="204"/>
      </rPr>
      <t>вид деятельности:</t>
    </r>
    <r>
      <rPr>
        <sz val="9"/>
        <rFont val="Times New Roman"/>
        <family val="1"/>
        <charset val="204"/>
      </rPr>
      <t xml:space="preserve"> </t>
    </r>
    <r>
      <rPr>
        <b/>
        <sz val="9"/>
        <rFont val="Times New Roman"/>
        <family val="1"/>
        <charset val="204"/>
      </rPr>
      <t>жизнеобеспечение города Костаная в сфере оказания услуг водоснабжения и водоотведения</t>
    </r>
  </si>
  <si>
    <t>1.4.</t>
  </si>
  <si>
    <t>1.5.</t>
  </si>
  <si>
    <t>1.6.</t>
  </si>
  <si>
    <t>Итого по услуге водоснабжения (питьевая вода)</t>
  </si>
  <si>
    <t>Итого по услуге водоотведения</t>
  </si>
  <si>
    <t xml:space="preserve">км </t>
  </si>
  <si>
    <t>Труба обсадная  (для обслуживания скважин подземного водозабора)</t>
  </si>
  <si>
    <t>1.7.</t>
  </si>
  <si>
    <t xml:space="preserve">ПСД </t>
  </si>
  <si>
    <t xml:space="preserve">Оборудование </t>
  </si>
  <si>
    <t>Пожарный гидрант</t>
  </si>
  <si>
    <t>Преобразователь давления PC-28</t>
  </si>
  <si>
    <t>шт</t>
  </si>
  <si>
    <t>км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</si>
  <si>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</si>
  <si>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</si>
  <si>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</si>
  <si>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</si>
  <si>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</si>
  <si>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</si>
  <si>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</si>
  <si>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</si>
  <si>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1.8.</t>
  </si>
  <si>
    <t>Планируется замена мероприятий в связи с необходимостью приобретения оборудования на первостепенные аварийные объекты</t>
  </si>
  <si>
    <t>Планируется замена мероприятий в связи с необходимостью ремонтных работ на первостепенных  аварийных объектах</t>
  </si>
  <si>
    <t>Планируется замена мероприятия в связи с первостепенными аварийными работами</t>
  </si>
  <si>
    <t xml:space="preserve"> </t>
  </si>
  <si>
    <t>Реконструкция водопровода по улице Комарова в границах улиц Баймагамбетова- Джамбула</t>
  </si>
  <si>
    <t>Реконструкция водопровода по улице Гашека в границах улиц В.Интернационалистов-Быковского</t>
  </si>
  <si>
    <t>Техника</t>
  </si>
  <si>
    <t>Самосвал с трехсторонней разгрузкой ГАЗ-С41R13</t>
  </si>
  <si>
    <t>совместный приказ Департамента Комитета по регулированию естественных монополий Министерства национальной экономики РК по Костанайской области от 27 февраля 2026года №39-ОД и Управления энергетики и жилищно-коммунального хозяйства акимата Костанайской области от 27 февраля 2026 года №27-ОД</t>
  </si>
  <si>
    <r>
      <t>                           </t>
    </r>
    <r>
      <rPr>
        <b/>
        <sz val="9"/>
        <rFont val="Times New Roman"/>
        <family val="1"/>
        <charset val="204"/>
      </rPr>
      <t>на 31.03.2026 года</t>
    </r>
  </si>
  <si>
    <t xml:space="preserve">Реконструкция водопровода по улице В.Интернационалистов в границах улици Гашека до жилого дома 28, пр. Абая </t>
  </si>
  <si>
    <t xml:space="preserve">Реконструкция водопровода по улице Матросова в границах улиц Кобланды Батыра- 40 лет Октября </t>
  </si>
  <si>
    <t xml:space="preserve">Реконструкция водопровода по улице Узкоколейная в границах улиц Курганская-Узкоколейная ,16 </t>
  </si>
  <si>
    <t xml:space="preserve">Реконструкция  водопровода  от жилого дома №3  по  ул. Быковского до улицы Маяковского </t>
  </si>
  <si>
    <t>Задвижка фланцевая с обрезиненным клином</t>
  </si>
  <si>
    <t>Вакуумная машина КО-522N на шасси ГАЗ-C41R13</t>
  </si>
  <si>
    <t>Реконструкция самотечного канализационного коллектора  по улице Гагарина в границах улиц Карбышева- Садовая город Костанай</t>
  </si>
  <si>
    <t>Реконструкция самотечного канализационного коллектора  по улице Ворошилова  в границах пр.Абая -ул.Гашека город Костанай</t>
  </si>
  <si>
    <t>Реконструкция самотечного канализационного коллектора  по улице О.Дощанова в границах улиц Шаяхметова-Касымханова, по улице Косымханова в границах улиц О.Дощанова-Павлова  город Костанай</t>
  </si>
  <si>
    <t>Автобус городской ПАЗ 32053</t>
  </si>
  <si>
    <t>Всего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</si>
</sst>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9" formatCode="_-* #,##0.00\ _₸_-;\-* #,##0.00\ _₸_-;_-* &quot;-&quot;??\ _₸_-;_-@_-"/>
  </numFmts>
  <fonts count="18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b/>
      <sz val="8"/>
      <color rgb="FFFF0000"/>
      <name val="Times New Roman"/>
      <family val="1"/>
      <charset val="204"/>
    </font>
    <font>
      <b/>
      <sz val="9"/>
      <color rgb="FFFF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169" fontId="8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16" fontId="13" fillId="0" borderId="2" xfId="0" applyNumberFormat="1" applyFont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wrapText="1"/>
    </xf>
    <xf numFmtId="0" fontId="14" fillId="0" borderId="0" xfId="0" applyFont="1"/>
    <xf numFmtId="3" fontId="13" fillId="0" borderId="2" xfId="0" applyNumberFormat="1" applyFont="1" applyBorder="1" applyAlignment="1">
      <alignment horizontal="center" vertical="center"/>
    </xf>
    <xf numFmtId="0" fontId="16" fillId="0" borderId="0" xfId="0" applyFont="1"/>
    <xf numFmtId="0" fontId="12" fillId="0" borderId="1" xfId="0" applyFont="1" applyBorder="1" applyAlignment="1">
      <alignment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" fontId="11" fillId="0" borderId="2" xfId="0" applyNumberFormat="1" applyFont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wrapText="1"/>
    </xf>
    <xf numFmtId="16" fontId="15" fillId="0" borderId="1" xfId="0" applyNumberFormat="1" applyFont="1" applyBorder="1" applyAlignment="1">
      <alignment horizontal="center" vertical="center"/>
    </xf>
    <xf numFmtId="16" fontId="12" fillId="0" borderId="2" xfId="0" applyNumberFormat="1" applyFont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4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vertical="center" wrapText="1"/>
    </xf>
    <xf numFmtId="164" fontId="11" fillId="2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3" xfId="1" xr:uid="{00000000-0005-0000-0000-000001000000}"/>
    <cellStyle name="Обычный 3 2" xfId="2" xr:uid="{00000000-0005-0000-0000-000002000000}"/>
    <cellStyle name="Финансовый 2" xfId="3" xr:uid="{C51DCE1E-FA88-45FD-BD53-1659552CBE5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tabSelected="1" view="pageBreakPreview" topLeftCell="A39" zoomScale="110" zoomScaleNormal="110" zoomScaleSheetLayoutView="110" workbookViewId="0">
      <selection activeCell="B50" sqref="B50"/>
    </sheetView>
  </sheetViews>
  <sheetFormatPr defaultRowHeight="12" x14ac:dyDescent="0.2"/>
  <cols>
    <col min="1" max="1" width="4.140625" style="10" customWidth="1"/>
    <col min="2" max="2" width="25.85546875" style="1" customWidth="1"/>
    <col min="3" max="3" width="4.7109375" style="10" customWidth="1"/>
    <col min="4" max="4" width="6" style="10" customWidth="1"/>
    <col min="5" max="5" width="6.140625" style="10" customWidth="1"/>
    <col min="6" max="7" width="9.140625" style="10" customWidth="1"/>
    <col min="8" max="8" width="9.85546875" style="10" customWidth="1"/>
    <col min="9" max="9" width="8.42578125" style="1" customWidth="1"/>
    <col min="10" max="10" width="11.85546875" style="1" customWidth="1"/>
    <col min="11" max="11" width="17.5703125" style="1" customWidth="1"/>
    <col min="12" max="12" width="6.85546875" style="1" customWidth="1"/>
    <col min="13" max="13" width="8.42578125" style="1" customWidth="1"/>
    <col min="14" max="14" width="7.42578125" style="1" customWidth="1"/>
    <col min="15" max="15" width="8.42578125" style="30" customWidth="1"/>
    <col min="16" max="16" width="9.5703125" style="1" customWidth="1"/>
    <col min="17" max="17" width="7.28515625" style="1" customWidth="1"/>
    <col min="18" max="18" width="7.42578125" style="1" customWidth="1"/>
    <col min="19" max="19" width="7.7109375" style="1" customWidth="1"/>
    <col min="20" max="20" width="12.140625" style="12" bestFit="1" customWidth="1"/>
    <col min="21" max="16384" width="9.140625" style="12"/>
  </cols>
  <sheetData>
    <row r="1" spans="1:19" ht="12.75" customHeight="1" x14ac:dyDescent="0.2">
      <c r="S1" s="54" t="s">
        <v>0</v>
      </c>
    </row>
    <row r="2" spans="1:19" ht="12.75" customHeight="1" x14ac:dyDescent="0.2">
      <c r="S2" s="54" t="s">
        <v>1</v>
      </c>
    </row>
    <row r="3" spans="1:19" ht="12.75" customHeight="1" x14ac:dyDescent="0.2">
      <c r="S3" s="54" t="s">
        <v>2</v>
      </c>
    </row>
    <row r="4" spans="1:19" ht="12.75" customHeight="1" x14ac:dyDescent="0.2">
      <c r="S4" s="54" t="s">
        <v>3</v>
      </c>
    </row>
    <row r="5" spans="1:19" ht="12.75" customHeight="1" x14ac:dyDescent="0.2">
      <c r="S5" s="54" t="s">
        <v>4</v>
      </c>
    </row>
    <row r="6" spans="1:19" ht="3" customHeight="1" x14ac:dyDescent="0.2"/>
    <row r="7" spans="1:19" x14ac:dyDescent="0.2">
      <c r="S7" s="54" t="s">
        <v>5</v>
      </c>
    </row>
    <row r="8" spans="1:19" ht="9" customHeight="1" x14ac:dyDescent="0.2"/>
    <row r="9" spans="1:19" x14ac:dyDescent="0.2">
      <c r="A9" s="66" t="s">
        <v>6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</row>
    <row r="10" spans="1:19" ht="14.25" customHeight="1" x14ac:dyDescent="0.2">
      <c r="A10" s="67" t="s">
        <v>48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</row>
    <row r="11" spans="1:19" x14ac:dyDescent="0.2">
      <c r="A11" s="67" t="s">
        <v>49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</row>
    <row r="12" spans="1:19" x14ac:dyDescent="0.2">
      <c r="A12" s="67" t="s">
        <v>84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</row>
    <row r="13" spans="1:19" ht="7.5" customHeight="1" x14ac:dyDescent="0.2">
      <c r="A13" s="10" t="s">
        <v>78</v>
      </c>
      <c r="B13" s="11"/>
      <c r="I13" s="11"/>
      <c r="J13" s="11"/>
      <c r="K13" s="11"/>
      <c r="L13" s="11"/>
      <c r="M13" s="11"/>
      <c r="N13" s="11"/>
      <c r="O13" s="31"/>
      <c r="P13" s="11"/>
      <c r="Q13" s="11"/>
      <c r="R13" s="11"/>
      <c r="S13" s="11"/>
    </row>
    <row r="14" spans="1:19" x14ac:dyDescent="0.2">
      <c r="A14" s="69" t="s">
        <v>37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</row>
    <row r="15" spans="1:19" x14ac:dyDescent="0.2">
      <c r="A15" s="68" t="s">
        <v>38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</row>
    <row r="16" spans="1:19" x14ac:dyDescent="0.2">
      <c r="A16" s="29" t="s">
        <v>51</v>
      </c>
      <c r="B16" s="13"/>
      <c r="C16" s="14"/>
      <c r="D16" s="14"/>
      <c r="F16" s="14"/>
      <c r="G16" s="14"/>
      <c r="H16" s="14"/>
      <c r="I16" s="13"/>
      <c r="J16" s="13"/>
      <c r="K16" s="13"/>
      <c r="L16" s="13"/>
      <c r="M16" s="13"/>
      <c r="N16" s="13"/>
      <c r="O16" s="32"/>
      <c r="P16" s="13"/>
      <c r="Q16" s="13"/>
      <c r="R16" s="13"/>
      <c r="S16" s="13"/>
    </row>
    <row r="17" spans="1:19" ht="7.5" customHeight="1" x14ac:dyDescent="0.2">
      <c r="B17" s="11"/>
      <c r="I17" s="11"/>
      <c r="J17" s="11"/>
      <c r="K17" s="11"/>
      <c r="L17" s="11"/>
      <c r="M17" s="11"/>
      <c r="N17" s="11"/>
      <c r="O17" s="31"/>
      <c r="P17" s="11"/>
      <c r="Q17" s="11"/>
      <c r="R17" s="11"/>
      <c r="S17" s="11"/>
    </row>
    <row r="18" spans="1:19" ht="15" customHeight="1" x14ac:dyDescent="0.2">
      <c r="A18" s="70" t="s">
        <v>39</v>
      </c>
      <c r="B18" s="70"/>
      <c r="C18" s="70"/>
      <c r="D18" s="70"/>
      <c r="E18" s="72" t="s">
        <v>83</v>
      </c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</row>
    <row r="19" spans="1:19" ht="27" customHeight="1" x14ac:dyDescent="0.2">
      <c r="A19" s="71"/>
      <c r="B19" s="71"/>
      <c r="C19" s="71"/>
      <c r="D19" s="71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</row>
    <row r="20" spans="1:19" ht="20.25" customHeight="1" x14ac:dyDescent="0.2">
      <c r="A20" s="64" t="s">
        <v>44</v>
      </c>
      <c r="B20" s="74" t="s">
        <v>7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6"/>
    </row>
    <row r="21" spans="1:19" s="15" customFormat="1" ht="35.25" customHeight="1" x14ac:dyDescent="0.25">
      <c r="A21" s="73"/>
      <c r="B21" s="64" t="s">
        <v>8</v>
      </c>
      <c r="C21" s="64" t="s">
        <v>9</v>
      </c>
      <c r="D21" s="63" t="s">
        <v>10</v>
      </c>
      <c r="E21" s="63"/>
      <c r="F21" s="63" t="s">
        <v>11</v>
      </c>
      <c r="G21" s="63"/>
      <c r="H21" s="63" t="s">
        <v>12</v>
      </c>
      <c r="I21" s="63"/>
      <c r="J21" s="63"/>
      <c r="K21" s="63"/>
      <c r="L21" s="63" t="s">
        <v>13</v>
      </c>
      <c r="M21" s="63"/>
      <c r="N21" s="63"/>
      <c r="O21" s="63"/>
      <c r="P21" s="63" t="s">
        <v>14</v>
      </c>
      <c r="Q21" s="63"/>
      <c r="R21" s="63" t="s">
        <v>15</v>
      </c>
      <c r="S21" s="63"/>
    </row>
    <row r="22" spans="1:19" s="16" customFormat="1" ht="39" customHeight="1" x14ac:dyDescent="0.25">
      <c r="A22" s="65"/>
      <c r="B22" s="65"/>
      <c r="C22" s="65"/>
      <c r="D22" s="21" t="s">
        <v>16</v>
      </c>
      <c r="E22" s="21" t="s">
        <v>17</v>
      </c>
      <c r="F22" s="21" t="s">
        <v>16</v>
      </c>
      <c r="G22" s="21" t="s">
        <v>17</v>
      </c>
      <c r="H22" s="21" t="s">
        <v>16</v>
      </c>
      <c r="I22" s="21" t="s">
        <v>17</v>
      </c>
      <c r="J22" s="21" t="s">
        <v>18</v>
      </c>
      <c r="K22" s="21" t="s">
        <v>19</v>
      </c>
      <c r="L22" s="21" t="s">
        <v>16</v>
      </c>
      <c r="M22" s="21" t="s">
        <v>17</v>
      </c>
      <c r="N22" s="21" t="s">
        <v>18</v>
      </c>
      <c r="O22" s="21" t="s">
        <v>19</v>
      </c>
      <c r="P22" s="21" t="s">
        <v>16</v>
      </c>
      <c r="Q22" s="21" t="s">
        <v>17</v>
      </c>
      <c r="R22" s="21" t="s">
        <v>16</v>
      </c>
      <c r="S22" s="21" t="s">
        <v>17</v>
      </c>
    </row>
    <row r="23" spans="1:19" s="15" customFormat="1" ht="11.25" customHeight="1" x14ac:dyDescent="0.25">
      <c r="A23" s="20">
        <v>1</v>
      </c>
      <c r="B23" s="21">
        <v>2</v>
      </c>
      <c r="C23" s="21">
        <v>3</v>
      </c>
      <c r="D23" s="20">
        <v>4</v>
      </c>
      <c r="E23" s="21">
        <v>5</v>
      </c>
      <c r="F23" s="21">
        <v>6</v>
      </c>
      <c r="G23" s="20">
        <v>7</v>
      </c>
      <c r="H23" s="21">
        <v>8</v>
      </c>
      <c r="I23" s="21">
        <v>9</v>
      </c>
      <c r="J23" s="20">
        <v>10</v>
      </c>
      <c r="K23" s="21">
        <v>11</v>
      </c>
      <c r="L23" s="21">
        <v>12</v>
      </c>
      <c r="M23" s="20">
        <v>13</v>
      </c>
      <c r="N23" s="21">
        <v>14</v>
      </c>
      <c r="O23" s="21">
        <v>15</v>
      </c>
      <c r="P23" s="20">
        <v>16</v>
      </c>
      <c r="Q23" s="21">
        <v>17</v>
      </c>
      <c r="R23" s="21">
        <v>18</v>
      </c>
      <c r="S23" s="20">
        <v>19</v>
      </c>
    </row>
    <row r="24" spans="1:19" ht="18.75" customHeight="1" x14ac:dyDescent="0.2">
      <c r="A24" s="22"/>
      <c r="B24" s="24" t="s">
        <v>40</v>
      </c>
      <c r="C24" s="21"/>
      <c r="D24" s="21"/>
      <c r="E24" s="21"/>
      <c r="F24" s="21"/>
      <c r="G24" s="21"/>
      <c r="H24" s="21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</row>
    <row r="25" spans="1:19" ht="14.25" customHeight="1" x14ac:dyDescent="0.2">
      <c r="A25" s="26"/>
      <c r="B25" s="27" t="s">
        <v>60</v>
      </c>
      <c r="C25" s="26"/>
      <c r="D25" s="28"/>
      <c r="E25" s="26"/>
      <c r="F25" s="59">
        <f>F26+F27+F28+F29+F30+F32+F31</f>
        <v>473973.10000000003</v>
      </c>
      <c r="G25" s="18"/>
      <c r="H25" s="59">
        <f>SUM(H26:H32)</f>
        <v>473973.10000000003</v>
      </c>
      <c r="I25" s="59">
        <f>SUM(I26:I32)</f>
        <v>0</v>
      </c>
      <c r="J25" s="18">
        <f>J26+J27+J28+J29+J30+J32+J31</f>
        <v>-473973.10000000003</v>
      </c>
      <c r="K25" s="17"/>
      <c r="L25" s="19"/>
      <c r="M25" s="19"/>
      <c r="N25" s="19"/>
      <c r="O25" s="23"/>
      <c r="P25" s="19"/>
      <c r="Q25" s="19"/>
      <c r="R25" s="19"/>
      <c r="S25" s="19"/>
    </row>
    <row r="26" spans="1:19" ht="109.5" customHeight="1" x14ac:dyDescent="0.2">
      <c r="A26" s="26" t="s">
        <v>20</v>
      </c>
      <c r="B26" s="57" t="s">
        <v>85</v>
      </c>
      <c r="C26" s="21" t="s">
        <v>65</v>
      </c>
      <c r="D26" s="58">
        <v>0.8</v>
      </c>
      <c r="E26" s="26">
        <v>0</v>
      </c>
      <c r="F26" s="58">
        <v>35259.1</v>
      </c>
      <c r="G26" s="18">
        <f>I26</f>
        <v>0</v>
      </c>
      <c r="H26" s="58">
        <v>35259.1</v>
      </c>
      <c r="I26" s="18">
        <v>0</v>
      </c>
      <c r="J26" s="18">
        <f>I26-H26</f>
        <v>-35259.1</v>
      </c>
      <c r="K26" s="77" t="s">
        <v>76</v>
      </c>
      <c r="L26" s="19">
        <v>0</v>
      </c>
      <c r="M26" s="19">
        <v>0</v>
      </c>
      <c r="N26" s="19">
        <v>0</v>
      </c>
      <c r="O26" s="23"/>
      <c r="P26" s="19">
        <v>0</v>
      </c>
      <c r="Q26" s="19">
        <v>0</v>
      </c>
      <c r="R26" s="19">
        <v>0</v>
      </c>
      <c r="S26" s="19">
        <v>0</v>
      </c>
    </row>
    <row r="27" spans="1:19" ht="40.5" customHeight="1" x14ac:dyDescent="0.2">
      <c r="A27" s="26" t="s">
        <v>41</v>
      </c>
      <c r="B27" s="57" t="s">
        <v>79</v>
      </c>
      <c r="C27" s="21" t="s">
        <v>65</v>
      </c>
      <c r="D27" s="58">
        <v>1.1000000000000001</v>
      </c>
      <c r="E27" s="26">
        <v>0</v>
      </c>
      <c r="F27" s="58">
        <v>163070</v>
      </c>
      <c r="G27" s="18">
        <v>0</v>
      </c>
      <c r="H27" s="58">
        <v>163070</v>
      </c>
      <c r="I27" s="18">
        <v>0</v>
      </c>
      <c r="J27" s="18">
        <f t="shared" ref="J27:J32" si="0">I27-H27</f>
        <v>-163070</v>
      </c>
      <c r="K27" s="78"/>
      <c r="L27" s="19">
        <v>0</v>
      </c>
      <c r="M27" s="19">
        <v>0</v>
      </c>
      <c r="N27" s="19">
        <v>0</v>
      </c>
      <c r="O27" s="23"/>
      <c r="P27" s="19">
        <v>0</v>
      </c>
      <c r="Q27" s="19">
        <v>0</v>
      </c>
      <c r="R27" s="19">
        <v>0</v>
      </c>
      <c r="S27" s="19">
        <v>0</v>
      </c>
    </row>
    <row r="28" spans="1:19" ht="40.5" customHeight="1" x14ac:dyDescent="0.2">
      <c r="A28" s="26" t="s">
        <v>42</v>
      </c>
      <c r="B28" s="57" t="s">
        <v>86</v>
      </c>
      <c r="C28" s="21" t="s">
        <v>65</v>
      </c>
      <c r="D28" s="58">
        <v>1.3</v>
      </c>
      <c r="E28" s="26">
        <v>0</v>
      </c>
      <c r="F28" s="58">
        <v>131904.1</v>
      </c>
      <c r="G28" s="18">
        <f t="shared" ref="G28:G32" si="1">I28</f>
        <v>0</v>
      </c>
      <c r="H28" s="58">
        <v>131904.1</v>
      </c>
      <c r="I28" s="18">
        <v>0</v>
      </c>
      <c r="J28" s="18">
        <f t="shared" si="0"/>
        <v>-131904.1</v>
      </c>
      <c r="K28" s="78"/>
      <c r="L28" s="19">
        <v>0</v>
      </c>
      <c r="M28" s="19">
        <v>0</v>
      </c>
      <c r="N28" s="19">
        <v>0</v>
      </c>
      <c r="O28" s="23"/>
      <c r="P28" s="19">
        <v>0</v>
      </c>
      <c r="Q28" s="19">
        <v>0</v>
      </c>
      <c r="R28" s="19">
        <v>0</v>
      </c>
      <c r="S28" s="19">
        <v>0</v>
      </c>
    </row>
    <row r="29" spans="1:19" ht="40.5" customHeight="1" x14ac:dyDescent="0.2">
      <c r="A29" s="26" t="s">
        <v>52</v>
      </c>
      <c r="B29" s="57" t="s">
        <v>87</v>
      </c>
      <c r="C29" s="21" t="s">
        <v>65</v>
      </c>
      <c r="D29" s="58">
        <v>1.5</v>
      </c>
      <c r="E29" s="26">
        <v>0</v>
      </c>
      <c r="F29" s="58">
        <v>97096.1</v>
      </c>
      <c r="G29" s="18">
        <f t="shared" si="1"/>
        <v>0</v>
      </c>
      <c r="H29" s="58">
        <v>97096.1</v>
      </c>
      <c r="I29" s="18">
        <v>0</v>
      </c>
      <c r="J29" s="18">
        <f t="shared" si="0"/>
        <v>-97096.1</v>
      </c>
      <c r="K29" s="78"/>
      <c r="L29" s="19">
        <v>0</v>
      </c>
      <c r="M29" s="19">
        <v>0</v>
      </c>
      <c r="N29" s="19">
        <v>0</v>
      </c>
      <c r="O29" s="23"/>
      <c r="P29" s="19">
        <v>0</v>
      </c>
      <c r="Q29" s="19">
        <v>0</v>
      </c>
      <c r="R29" s="19">
        <v>0</v>
      </c>
      <c r="S29" s="19">
        <v>0</v>
      </c>
    </row>
    <row r="30" spans="1:19" ht="40.5" customHeight="1" x14ac:dyDescent="0.2">
      <c r="A30" s="26" t="s">
        <v>53</v>
      </c>
      <c r="B30" s="57" t="s">
        <v>80</v>
      </c>
      <c r="C30" s="21" t="s">
        <v>65</v>
      </c>
      <c r="D30" s="58">
        <v>0.3</v>
      </c>
      <c r="E30" s="26">
        <v>0</v>
      </c>
      <c r="F30" s="58">
        <v>12535.8</v>
      </c>
      <c r="G30" s="18">
        <f t="shared" si="1"/>
        <v>0</v>
      </c>
      <c r="H30" s="58">
        <v>12535.8</v>
      </c>
      <c r="I30" s="18">
        <v>0</v>
      </c>
      <c r="J30" s="18">
        <f t="shared" si="0"/>
        <v>-12535.8</v>
      </c>
      <c r="K30" s="78"/>
      <c r="L30" s="19">
        <v>0</v>
      </c>
      <c r="M30" s="19">
        <v>0</v>
      </c>
      <c r="N30" s="19">
        <v>0</v>
      </c>
      <c r="O30" s="23"/>
      <c r="P30" s="19">
        <v>0</v>
      </c>
      <c r="Q30" s="19">
        <v>0</v>
      </c>
      <c r="R30" s="19">
        <v>0</v>
      </c>
      <c r="S30" s="19">
        <v>0</v>
      </c>
    </row>
    <row r="31" spans="1:19" ht="40.5" customHeight="1" x14ac:dyDescent="0.2">
      <c r="A31" s="26" t="s">
        <v>54</v>
      </c>
      <c r="B31" s="57" t="s">
        <v>88</v>
      </c>
      <c r="C31" s="21" t="s">
        <v>65</v>
      </c>
      <c r="D31" s="58">
        <v>0.5</v>
      </c>
      <c r="E31" s="26">
        <v>0</v>
      </c>
      <c r="F31" s="58">
        <v>27500.799999999999</v>
      </c>
      <c r="G31" s="18">
        <f t="shared" ref="G31" si="2">I31</f>
        <v>0</v>
      </c>
      <c r="H31" s="58">
        <v>27500.799999999999</v>
      </c>
      <c r="I31" s="18">
        <v>0</v>
      </c>
      <c r="J31" s="18">
        <f t="shared" ref="J31" si="3">I31-H31</f>
        <v>-27500.799999999999</v>
      </c>
      <c r="K31" s="78"/>
      <c r="L31" s="19">
        <v>0</v>
      </c>
      <c r="M31" s="19">
        <v>0</v>
      </c>
      <c r="N31" s="19">
        <v>0</v>
      </c>
      <c r="O31" s="23"/>
      <c r="P31" s="19">
        <v>0</v>
      </c>
      <c r="Q31" s="19">
        <v>0</v>
      </c>
      <c r="R31" s="19">
        <v>0</v>
      </c>
      <c r="S31" s="19">
        <v>0</v>
      </c>
    </row>
    <row r="32" spans="1:19" ht="40.5" customHeight="1" x14ac:dyDescent="0.2">
      <c r="A32" s="26" t="s">
        <v>59</v>
      </c>
      <c r="B32" s="57" t="s">
        <v>58</v>
      </c>
      <c r="C32" s="21" t="s">
        <v>65</v>
      </c>
      <c r="D32" s="58">
        <v>0.3</v>
      </c>
      <c r="E32" s="26">
        <v>0</v>
      </c>
      <c r="F32" s="58">
        <v>6607.2</v>
      </c>
      <c r="G32" s="18">
        <f t="shared" si="1"/>
        <v>0</v>
      </c>
      <c r="H32" s="58">
        <v>6607.2</v>
      </c>
      <c r="I32" s="18">
        <v>0</v>
      </c>
      <c r="J32" s="18">
        <f t="shared" si="0"/>
        <v>-6607.2</v>
      </c>
      <c r="K32" s="79"/>
      <c r="L32" s="19">
        <v>0</v>
      </c>
      <c r="M32" s="19">
        <v>0</v>
      </c>
      <c r="N32" s="19">
        <v>0</v>
      </c>
      <c r="O32" s="23"/>
      <c r="P32" s="19">
        <v>0</v>
      </c>
      <c r="Q32" s="19">
        <v>0</v>
      </c>
      <c r="R32" s="19">
        <v>0</v>
      </c>
      <c r="S32" s="19">
        <v>0</v>
      </c>
    </row>
    <row r="33" spans="1:19" ht="17.25" customHeight="1" x14ac:dyDescent="0.2">
      <c r="A33" s="45"/>
      <c r="B33" s="27" t="s">
        <v>61</v>
      </c>
      <c r="C33" s="46"/>
      <c r="D33" s="21"/>
      <c r="E33" s="26"/>
      <c r="F33" s="50">
        <f>F34+F35+F36</f>
        <v>151143.43</v>
      </c>
      <c r="G33" s="18"/>
      <c r="H33" s="60">
        <f>SUM(H34:H36)</f>
        <v>151143.43</v>
      </c>
      <c r="I33" s="60">
        <v>0</v>
      </c>
      <c r="J33" s="18">
        <f>J34+J35+J36</f>
        <v>-151143.43</v>
      </c>
      <c r="K33" s="56"/>
      <c r="L33" s="19"/>
      <c r="M33" s="19"/>
      <c r="N33" s="19"/>
      <c r="O33" s="47"/>
      <c r="P33" s="19"/>
      <c r="Q33" s="19"/>
      <c r="R33" s="19"/>
      <c r="S33" s="19"/>
    </row>
    <row r="34" spans="1:19" ht="26.25" customHeight="1" x14ac:dyDescent="0.2">
      <c r="A34" s="45" t="s">
        <v>74</v>
      </c>
      <c r="B34" s="57" t="s">
        <v>89</v>
      </c>
      <c r="C34" s="46" t="s">
        <v>64</v>
      </c>
      <c r="D34" s="58">
        <v>206</v>
      </c>
      <c r="E34" s="26">
        <v>0</v>
      </c>
      <c r="F34" s="58">
        <v>97083.199999999997</v>
      </c>
      <c r="G34" s="18">
        <v>0</v>
      </c>
      <c r="H34" s="58">
        <v>97083.199999999997</v>
      </c>
      <c r="I34" s="17">
        <v>0</v>
      </c>
      <c r="J34" s="18">
        <f>I34-H34</f>
        <v>-97083.199999999997</v>
      </c>
      <c r="K34" s="77" t="s">
        <v>75</v>
      </c>
      <c r="L34" s="19">
        <v>0</v>
      </c>
      <c r="M34" s="19">
        <v>0</v>
      </c>
      <c r="N34" s="19">
        <v>0</v>
      </c>
      <c r="O34" s="47"/>
      <c r="P34" s="19">
        <v>0</v>
      </c>
      <c r="Q34" s="19">
        <v>0</v>
      </c>
      <c r="R34" s="19">
        <v>0</v>
      </c>
      <c r="S34" s="19">
        <v>0</v>
      </c>
    </row>
    <row r="35" spans="1:19" ht="18.75" customHeight="1" x14ac:dyDescent="0.2">
      <c r="A35" s="45" t="s">
        <v>66</v>
      </c>
      <c r="B35" s="57" t="s">
        <v>62</v>
      </c>
      <c r="C35" s="46" t="s">
        <v>64</v>
      </c>
      <c r="D35" s="58">
        <v>51</v>
      </c>
      <c r="E35" s="26">
        <v>0</v>
      </c>
      <c r="F35" s="58">
        <v>52632.23</v>
      </c>
      <c r="G35" s="18">
        <v>0</v>
      </c>
      <c r="H35" s="58">
        <v>52632.23</v>
      </c>
      <c r="I35" s="17">
        <v>0</v>
      </c>
      <c r="J35" s="18">
        <f>I35-H35</f>
        <v>-52632.23</v>
      </c>
      <c r="K35" s="78"/>
      <c r="L35" s="19">
        <v>0</v>
      </c>
      <c r="M35" s="19">
        <v>0</v>
      </c>
      <c r="N35" s="19">
        <v>0</v>
      </c>
      <c r="O35" s="47"/>
      <c r="P35" s="19">
        <v>0</v>
      </c>
      <c r="Q35" s="19">
        <v>0</v>
      </c>
      <c r="R35" s="19">
        <v>0</v>
      </c>
      <c r="S35" s="19">
        <v>0</v>
      </c>
    </row>
    <row r="36" spans="1:19" ht="20.25" customHeight="1" x14ac:dyDescent="0.2">
      <c r="A36" s="45" t="s">
        <v>67</v>
      </c>
      <c r="B36" s="57" t="s">
        <v>63</v>
      </c>
      <c r="C36" s="46" t="s">
        <v>64</v>
      </c>
      <c r="D36" s="58">
        <v>10</v>
      </c>
      <c r="E36" s="26">
        <v>0</v>
      </c>
      <c r="F36" s="58">
        <v>1428</v>
      </c>
      <c r="G36" s="18">
        <v>0</v>
      </c>
      <c r="H36" s="58">
        <f>F36</f>
        <v>1428</v>
      </c>
      <c r="I36" s="17">
        <v>0</v>
      </c>
      <c r="J36" s="18">
        <f>I36-H36</f>
        <v>-1428</v>
      </c>
      <c r="K36" s="78"/>
      <c r="L36" s="19">
        <v>0</v>
      </c>
      <c r="M36" s="19">
        <v>0</v>
      </c>
      <c r="N36" s="19">
        <v>0</v>
      </c>
      <c r="O36" s="47"/>
      <c r="P36" s="19">
        <v>0</v>
      </c>
      <c r="Q36" s="19">
        <v>0</v>
      </c>
      <c r="R36" s="19">
        <v>0</v>
      </c>
      <c r="S36" s="19">
        <v>0</v>
      </c>
    </row>
    <row r="37" spans="1:19" ht="20.25" customHeight="1" x14ac:dyDescent="0.2">
      <c r="A37" s="45"/>
      <c r="B37" s="27" t="s">
        <v>81</v>
      </c>
      <c r="C37" s="21"/>
      <c r="D37" s="21"/>
      <c r="E37" s="26"/>
      <c r="F37" s="50">
        <f>F38</f>
        <v>32321.439999999999</v>
      </c>
      <c r="G37" s="18"/>
      <c r="H37" s="60">
        <f>H38</f>
        <v>32321.439999999999</v>
      </c>
      <c r="I37" s="18">
        <v>0</v>
      </c>
      <c r="J37" s="59">
        <f>J38</f>
        <v>-32321.439999999999</v>
      </c>
      <c r="K37" s="61"/>
      <c r="L37" s="19"/>
      <c r="M37" s="19"/>
      <c r="N37" s="19"/>
      <c r="O37" s="47"/>
      <c r="P37" s="19"/>
      <c r="Q37" s="19"/>
      <c r="R37" s="19"/>
      <c r="S37" s="19"/>
    </row>
    <row r="38" spans="1:19" ht="58.5" customHeight="1" x14ac:dyDescent="0.2">
      <c r="A38" s="45" t="s">
        <v>68</v>
      </c>
      <c r="B38" s="57" t="s">
        <v>90</v>
      </c>
      <c r="C38" s="21" t="s">
        <v>64</v>
      </c>
      <c r="D38" s="21">
        <v>2</v>
      </c>
      <c r="E38" s="26">
        <v>0</v>
      </c>
      <c r="F38" s="58">
        <v>32321.439999999999</v>
      </c>
      <c r="G38" s="18">
        <v>0</v>
      </c>
      <c r="H38" s="58">
        <f>F38</f>
        <v>32321.439999999999</v>
      </c>
      <c r="I38" s="18">
        <v>0</v>
      </c>
      <c r="J38" s="18">
        <f>I38-H38</f>
        <v>-32321.439999999999</v>
      </c>
      <c r="K38" s="55" t="s">
        <v>75</v>
      </c>
      <c r="L38" s="19">
        <v>0</v>
      </c>
      <c r="M38" s="19">
        <v>0</v>
      </c>
      <c r="N38" s="19">
        <v>0</v>
      </c>
      <c r="O38" s="47"/>
      <c r="P38" s="19">
        <v>0</v>
      </c>
      <c r="Q38" s="19">
        <v>0</v>
      </c>
      <c r="R38" s="19">
        <v>0</v>
      </c>
      <c r="S38" s="19">
        <v>0</v>
      </c>
    </row>
    <row r="39" spans="1:19" s="52" customFormat="1" ht="23.25" customHeight="1" x14ac:dyDescent="0.2">
      <c r="A39" s="49"/>
      <c r="B39" s="27" t="s">
        <v>55</v>
      </c>
      <c r="C39" s="50"/>
      <c r="D39" s="51"/>
      <c r="E39" s="51"/>
      <c r="F39" s="50">
        <f>F37+F25+F33</f>
        <v>657437.97</v>
      </c>
      <c r="G39" s="50">
        <f t="shared" ref="G39:J39" si="4">G37+G25+G33</f>
        <v>0</v>
      </c>
      <c r="H39" s="50">
        <f t="shared" si="4"/>
        <v>657437.97</v>
      </c>
      <c r="I39" s="50">
        <f t="shared" si="4"/>
        <v>0</v>
      </c>
      <c r="J39" s="50">
        <f t="shared" si="4"/>
        <v>-657437.97</v>
      </c>
      <c r="K39" s="50"/>
      <c r="L39" s="50">
        <v>0</v>
      </c>
      <c r="M39" s="50">
        <v>0</v>
      </c>
      <c r="N39" s="50">
        <v>0</v>
      </c>
      <c r="O39" s="50"/>
      <c r="P39" s="50">
        <v>0</v>
      </c>
      <c r="Q39" s="50">
        <v>0</v>
      </c>
      <c r="R39" s="50">
        <v>0</v>
      </c>
      <c r="S39" s="50">
        <v>0</v>
      </c>
    </row>
    <row r="40" spans="1:19" s="40" customFormat="1" ht="20.25" customHeight="1" x14ac:dyDescent="0.2">
      <c r="A40" s="33"/>
      <c r="B40" s="24" t="s">
        <v>43</v>
      </c>
      <c r="C40" s="35"/>
      <c r="D40" s="41"/>
      <c r="E40" s="35"/>
      <c r="F40" s="34"/>
      <c r="G40" s="36"/>
      <c r="H40" s="36"/>
      <c r="I40" s="36"/>
      <c r="J40" s="36"/>
      <c r="K40" s="37"/>
      <c r="L40" s="38"/>
      <c r="M40" s="38"/>
      <c r="N40" s="38"/>
      <c r="O40" s="39"/>
      <c r="P40" s="38"/>
      <c r="Q40" s="38"/>
      <c r="R40" s="38"/>
      <c r="S40" s="38"/>
    </row>
    <row r="41" spans="1:19" s="40" customFormat="1" ht="16.5" customHeight="1" x14ac:dyDescent="0.2">
      <c r="A41" s="33"/>
      <c r="B41" s="27" t="s">
        <v>50</v>
      </c>
      <c r="C41" s="34"/>
      <c r="D41" s="34"/>
      <c r="E41" s="35"/>
      <c r="F41" s="50">
        <f>F42+F43+F44</f>
        <v>350408.19999999995</v>
      </c>
      <c r="G41" s="50">
        <f t="shared" ref="G41:J41" si="5">G42+G43+G44</f>
        <v>0</v>
      </c>
      <c r="H41" s="50">
        <f t="shared" si="5"/>
        <v>350408.19999999995</v>
      </c>
      <c r="I41" s="50">
        <f t="shared" si="5"/>
        <v>0</v>
      </c>
      <c r="J41" s="50">
        <f t="shared" si="5"/>
        <v>-350408.19999999995</v>
      </c>
      <c r="K41" s="37"/>
      <c r="L41" s="38"/>
      <c r="M41" s="38"/>
      <c r="N41" s="38"/>
      <c r="O41" s="39"/>
      <c r="P41" s="38"/>
      <c r="Q41" s="38"/>
      <c r="R41" s="38"/>
      <c r="S41" s="38"/>
    </row>
    <row r="42" spans="1:19" ht="56.25" x14ac:dyDescent="0.2">
      <c r="A42" s="45" t="s">
        <v>69</v>
      </c>
      <c r="B42" s="57" t="s">
        <v>91</v>
      </c>
      <c r="C42" s="46" t="s">
        <v>57</v>
      </c>
      <c r="D42" s="58">
        <v>1.1000000000000001</v>
      </c>
      <c r="E42" s="26">
        <v>0</v>
      </c>
      <c r="F42" s="58">
        <v>72181.899999999994</v>
      </c>
      <c r="G42" s="18">
        <f>I42</f>
        <v>0</v>
      </c>
      <c r="H42" s="58">
        <f>F42</f>
        <v>72181.899999999994</v>
      </c>
      <c r="I42" s="18">
        <v>0</v>
      </c>
      <c r="J42" s="18">
        <f t="shared" ref="J42:J43" si="6">I42-H42</f>
        <v>-72181.899999999994</v>
      </c>
      <c r="K42" s="62" t="s">
        <v>77</v>
      </c>
      <c r="L42" s="19">
        <v>0</v>
      </c>
      <c r="M42" s="19">
        <v>0</v>
      </c>
      <c r="N42" s="19">
        <v>0</v>
      </c>
      <c r="O42" s="47"/>
      <c r="P42" s="19">
        <v>0</v>
      </c>
      <c r="Q42" s="19">
        <v>0</v>
      </c>
      <c r="R42" s="19">
        <v>0</v>
      </c>
      <c r="S42" s="19">
        <v>0</v>
      </c>
    </row>
    <row r="43" spans="1:19" ht="64.5" customHeight="1" x14ac:dyDescent="0.2">
      <c r="A43" s="45" t="s">
        <v>70</v>
      </c>
      <c r="B43" s="57" t="s">
        <v>92</v>
      </c>
      <c r="C43" s="46" t="s">
        <v>57</v>
      </c>
      <c r="D43" s="58">
        <v>1</v>
      </c>
      <c r="E43" s="26">
        <v>0</v>
      </c>
      <c r="F43" s="58">
        <v>67308.7</v>
      </c>
      <c r="G43" s="18">
        <f t="shared" ref="G43" si="7">I43</f>
        <v>0</v>
      </c>
      <c r="H43" s="58">
        <f t="shared" ref="H43:H44" si="8">F43</f>
        <v>67308.7</v>
      </c>
      <c r="I43" s="18">
        <v>0</v>
      </c>
      <c r="J43" s="18">
        <f t="shared" si="6"/>
        <v>-67308.7</v>
      </c>
      <c r="K43" s="62" t="s">
        <v>77</v>
      </c>
      <c r="L43" s="19">
        <v>0</v>
      </c>
      <c r="M43" s="19">
        <v>0</v>
      </c>
      <c r="N43" s="19">
        <v>0</v>
      </c>
      <c r="O43" s="47"/>
      <c r="P43" s="19">
        <v>0</v>
      </c>
      <c r="Q43" s="19">
        <v>0</v>
      </c>
      <c r="R43" s="19">
        <v>0</v>
      </c>
      <c r="S43" s="19">
        <v>0</v>
      </c>
    </row>
    <row r="44" spans="1:19" ht="78" customHeight="1" x14ac:dyDescent="0.2">
      <c r="A44" s="45" t="s">
        <v>71</v>
      </c>
      <c r="B44" s="57" t="s">
        <v>93</v>
      </c>
      <c r="C44" s="46" t="s">
        <v>65</v>
      </c>
      <c r="D44" s="58">
        <v>1.6</v>
      </c>
      <c r="E44" s="26">
        <v>0</v>
      </c>
      <c r="F44" s="58">
        <v>210917.6</v>
      </c>
      <c r="G44" s="18">
        <v>0</v>
      </c>
      <c r="H44" s="58">
        <f t="shared" si="8"/>
        <v>210917.6</v>
      </c>
      <c r="I44" s="18">
        <v>0</v>
      </c>
      <c r="J44" s="18">
        <f>I44-H44</f>
        <v>-210917.6</v>
      </c>
      <c r="K44" s="62" t="s">
        <v>77</v>
      </c>
      <c r="L44" s="19">
        <v>0</v>
      </c>
      <c r="M44" s="19">
        <v>0</v>
      </c>
      <c r="N44" s="19">
        <v>0</v>
      </c>
      <c r="O44" s="47"/>
      <c r="P44" s="19">
        <v>0</v>
      </c>
      <c r="Q44" s="19">
        <v>0</v>
      </c>
      <c r="R44" s="19">
        <v>0</v>
      </c>
      <c r="S44" s="19">
        <v>0</v>
      </c>
    </row>
    <row r="45" spans="1:19" ht="20.25" customHeight="1" x14ac:dyDescent="0.2">
      <c r="A45" s="45"/>
      <c r="B45" s="27" t="s">
        <v>81</v>
      </c>
      <c r="C45" s="21"/>
      <c r="D45" s="21"/>
      <c r="E45" s="26"/>
      <c r="F45" s="46">
        <f>F46+F47</f>
        <v>65612.569999999992</v>
      </c>
      <c r="G45" s="46">
        <f t="shared" ref="G45:J45" si="9">G46+G47</f>
        <v>0</v>
      </c>
      <c r="H45" s="46">
        <f t="shared" si="9"/>
        <v>65612.569999999992</v>
      </c>
      <c r="I45" s="46">
        <f t="shared" si="9"/>
        <v>0</v>
      </c>
      <c r="J45" s="46">
        <f t="shared" si="9"/>
        <v>-65612.569999999992</v>
      </c>
      <c r="K45" s="61"/>
      <c r="L45" s="19"/>
      <c r="M45" s="19"/>
      <c r="N45" s="19"/>
      <c r="O45" s="47"/>
      <c r="P45" s="19"/>
      <c r="Q45" s="19"/>
      <c r="R45" s="19"/>
      <c r="S45" s="19"/>
    </row>
    <row r="46" spans="1:19" ht="39.75" customHeight="1" x14ac:dyDescent="0.2">
      <c r="A46" s="45" t="s">
        <v>72</v>
      </c>
      <c r="B46" s="57" t="s">
        <v>82</v>
      </c>
      <c r="C46" s="21" t="s">
        <v>64</v>
      </c>
      <c r="D46" s="21">
        <v>2</v>
      </c>
      <c r="E46" s="26">
        <v>0</v>
      </c>
      <c r="F46" s="58">
        <v>31473.23</v>
      </c>
      <c r="G46" s="18">
        <v>0</v>
      </c>
      <c r="H46" s="58">
        <f>F46</f>
        <v>31473.23</v>
      </c>
      <c r="I46" s="18">
        <v>0</v>
      </c>
      <c r="J46" s="18">
        <f>I46-H46</f>
        <v>-31473.23</v>
      </c>
      <c r="K46" s="80" t="s">
        <v>75</v>
      </c>
      <c r="L46" s="19">
        <v>0</v>
      </c>
      <c r="M46" s="19">
        <v>0</v>
      </c>
      <c r="N46" s="19">
        <v>0</v>
      </c>
      <c r="O46" s="47"/>
      <c r="P46" s="19">
        <v>0</v>
      </c>
      <c r="Q46" s="19">
        <v>0</v>
      </c>
      <c r="R46" s="19">
        <v>0</v>
      </c>
      <c r="S46" s="19">
        <v>0</v>
      </c>
    </row>
    <row r="47" spans="1:19" ht="39.75" customHeight="1" x14ac:dyDescent="0.2">
      <c r="A47" s="45" t="s">
        <v>73</v>
      </c>
      <c r="B47" s="57" t="s">
        <v>94</v>
      </c>
      <c r="C47" s="21" t="s">
        <v>64</v>
      </c>
      <c r="D47" s="21">
        <v>2</v>
      </c>
      <c r="E47" s="26">
        <v>0</v>
      </c>
      <c r="F47" s="58">
        <v>34139.339999999997</v>
      </c>
      <c r="G47" s="18">
        <v>0</v>
      </c>
      <c r="H47" s="58">
        <f>F47</f>
        <v>34139.339999999997</v>
      </c>
      <c r="I47" s="18">
        <v>0</v>
      </c>
      <c r="J47" s="18">
        <f>I47-H47</f>
        <v>-34139.339999999997</v>
      </c>
      <c r="K47" s="81"/>
      <c r="L47" s="19"/>
      <c r="M47" s="19"/>
      <c r="N47" s="19"/>
      <c r="O47" s="47"/>
      <c r="P47" s="19"/>
      <c r="Q47" s="19"/>
      <c r="R47" s="19"/>
      <c r="S47" s="19"/>
    </row>
    <row r="48" spans="1:19" s="42" customFormat="1" ht="23.25" customHeight="1" x14ac:dyDescent="0.2">
      <c r="A48" s="48"/>
      <c r="B48" s="27" t="s">
        <v>56</v>
      </c>
      <c r="C48" s="44"/>
      <c r="D48" s="51"/>
      <c r="E48" s="51"/>
      <c r="F48" s="50">
        <f>F45+F41</f>
        <v>416020.76999999996</v>
      </c>
      <c r="G48" s="50">
        <f t="shared" ref="G48:J48" si="10">G45+G41</f>
        <v>0</v>
      </c>
      <c r="H48" s="50">
        <f t="shared" si="10"/>
        <v>416020.76999999996</v>
      </c>
      <c r="I48" s="50">
        <f t="shared" si="10"/>
        <v>0</v>
      </c>
      <c r="J48" s="50">
        <f t="shared" si="10"/>
        <v>-416020.76999999996</v>
      </c>
      <c r="K48" s="50"/>
      <c r="L48" s="50">
        <v>0</v>
      </c>
      <c r="M48" s="50">
        <v>0</v>
      </c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</row>
    <row r="49" spans="1:19" s="52" customFormat="1" ht="27.75" customHeight="1" x14ac:dyDescent="0.2">
      <c r="A49" s="22"/>
      <c r="B49" s="43" t="s">
        <v>95</v>
      </c>
      <c r="C49" s="22"/>
      <c r="D49" s="22"/>
      <c r="E49" s="22"/>
      <c r="F49" s="59">
        <f>F39+F48</f>
        <v>1073458.74</v>
      </c>
      <c r="G49" s="59">
        <f>G39+G48</f>
        <v>0</v>
      </c>
      <c r="H49" s="59">
        <f>H39+H48</f>
        <v>1073458.74</v>
      </c>
      <c r="I49" s="59">
        <f>I39+I48</f>
        <v>0</v>
      </c>
      <c r="J49" s="59">
        <f>J39+J48</f>
        <v>-1073458.74</v>
      </c>
      <c r="K49" s="53"/>
      <c r="L49" s="53">
        <v>0</v>
      </c>
      <c r="M49" s="53">
        <f>M39+M48</f>
        <v>0</v>
      </c>
      <c r="N49" s="53">
        <f>N39+N48</f>
        <v>0</v>
      </c>
      <c r="O49" s="53">
        <f>O39+O48</f>
        <v>0</v>
      </c>
      <c r="P49" s="53">
        <f>P39+P48</f>
        <v>0</v>
      </c>
      <c r="Q49" s="53">
        <f>Q39+Q48</f>
        <v>0</v>
      </c>
      <c r="R49" s="53">
        <f>R39+R48</f>
        <v>0</v>
      </c>
      <c r="S49" s="53">
        <f>S39+S48</f>
        <v>0</v>
      </c>
    </row>
  </sheetData>
  <mergeCells count="21">
    <mergeCell ref="K46:K47"/>
    <mergeCell ref="C21:C22"/>
    <mergeCell ref="H21:K21"/>
    <mergeCell ref="K34:K36"/>
    <mergeCell ref="F21:G21"/>
    <mergeCell ref="K26:K32"/>
    <mergeCell ref="L21:O21"/>
    <mergeCell ref="B21:B22"/>
    <mergeCell ref="A9:S9"/>
    <mergeCell ref="A10:S10"/>
    <mergeCell ref="A11:S11"/>
    <mergeCell ref="A12:S12"/>
    <mergeCell ref="A15:S15"/>
    <mergeCell ref="A14:S14"/>
    <mergeCell ref="P21:Q21"/>
    <mergeCell ref="R21:S21"/>
    <mergeCell ref="A18:D19"/>
    <mergeCell ref="E18:S19"/>
    <mergeCell ref="A20:A22"/>
    <mergeCell ref="B20:S20"/>
    <mergeCell ref="D21:E21"/>
  </mergeCells>
  <pageMargins left="0.23622047244094491" right="0.27559055118110237" top="0" bottom="0" header="0.23622047244094491" footer="0.15748031496062992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workbookViewId="0">
      <selection activeCell="E11" sqref="E11"/>
    </sheetView>
  </sheetViews>
  <sheetFormatPr defaultRowHeight="15" x14ac:dyDescent="0.25"/>
  <cols>
    <col min="1" max="1" width="42.42578125" style="2" customWidth="1"/>
    <col min="2" max="6" width="17.7109375" style="2" customWidth="1"/>
  </cols>
  <sheetData>
    <row r="1" spans="1:6" x14ac:dyDescent="0.25">
      <c r="A1" s="5"/>
      <c r="B1" s="5"/>
      <c r="C1" s="5"/>
      <c r="D1" s="5"/>
      <c r="E1" s="5"/>
      <c r="F1" s="6" t="s">
        <v>21</v>
      </c>
    </row>
    <row r="2" spans="1:6" x14ac:dyDescent="0.25">
      <c r="A2" s="5"/>
      <c r="B2" s="5"/>
      <c r="C2" s="5"/>
      <c r="D2" s="5"/>
      <c r="E2" s="5"/>
      <c r="F2" s="6" t="s">
        <v>22</v>
      </c>
    </row>
    <row r="3" spans="1:6" x14ac:dyDescent="0.25">
      <c r="A3" s="5"/>
      <c r="B3" s="5"/>
      <c r="C3" s="5"/>
      <c r="D3" s="5"/>
      <c r="E3" s="5"/>
      <c r="F3" s="6" t="s">
        <v>23</v>
      </c>
    </row>
    <row r="4" spans="1:6" x14ac:dyDescent="0.25">
      <c r="A4" s="5"/>
      <c r="B4" s="5"/>
      <c r="C4" s="5"/>
      <c r="D4" s="5"/>
      <c r="E4" s="5"/>
      <c r="F4" s="6" t="s">
        <v>24</v>
      </c>
    </row>
    <row r="5" spans="1:6" x14ac:dyDescent="0.25">
      <c r="A5" s="5"/>
      <c r="B5" s="5"/>
      <c r="C5" s="5"/>
      <c r="D5" s="5"/>
      <c r="E5" s="5"/>
      <c r="F5" s="6" t="s">
        <v>25</v>
      </c>
    </row>
    <row r="6" spans="1:6" x14ac:dyDescent="0.25">
      <c r="A6" s="5"/>
      <c r="B6" s="5"/>
      <c r="C6" s="5"/>
      <c r="D6" s="5"/>
      <c r="E6" s="5"/>
      <c r="F6" s="6" t="s">
        <v>26</v>
      </c>
    </row>
    <row r="7" spans="1:6" x14ac:dyDescent="0.25">
      <c r="A7" s="5"/>
      <c r="B7" s="5"/>
      <c r="C7" s="5"/>
      <c r="D7" s="5"/>
      <c r="E7" s="5"/>
      <c r="F7" s="5"/>
    </row>
    <row r="8" spans="1:6" ht="108" customHeight="1" x14ac:dyDescent="0.25">
      <c r="A8" s="7" t="s">
        <v>45</v>
      </c>
      <c r="B8" s="7" t="s">
        <v>27</v>
      </c>
      <c r="C8" s="7" t="s">
        <v>28</v>
      </c>
      <c r="D8" s="7" t="s">
        <v>29</v>
      </c>
      <c r="E8" s="7" t="s">
        <v>30</v>
      </c>
      <c r="F8" s="7" t="s">
        <v>31</v>
      </c>
    </row>
    <row r="9" spans="1:6" ht="51" x14ac:dyDescent="0.25">
      <c r="A9" s="3" t="s">
        <v>32</v>
      </c>
      <c r="B9" s="9" t="s">
        <v>47</v>
      </c>
      <c r="C9" s="9" t="s">
        <v>47</v>
      </c>
      <c r="D9" s="9" t="s">
        <v>47</v>
      </c>
      <c r="E9" s="9" t="s">
        <v>47</v>
      </c>
      <c r="F9" s="9"/>
    </row>
    <row r="10" spans="1:6" ht="53.25" customHeight="1" x14ac:dyDescent="0.25">
      <c r="A10" s="3" t="s">
        <v>33</v>
      </c>
      <c r="B10" s="9" t="s">
        <v>47</v>
      </c>
      <c r="C10" s="9" t="s">
        <v>47</v>
      </c>
      <c r="D10" s="9" t="s">
        <v>47</v>
      </c>
      <c r="E10" s="9" t="s">
        <v>47</v>
      </c>
      <c r="F10" s="9"/>
    </row>
    <row r="11" spans="1:6" ht="38.25" x14ac:dyDescent="0.25">
      <c r="A11" s="3" t="s">
        <v>34</v>
      </c>
      <c r="B11" s="9" t="s">
        <v>47</v>
      </c>
      <c r="C11" s="9" t="s">
        <v>47</v>
      </c>
      <c r="D11" s="9" t="s">
        <v>47</v>
      </c>
      <c r="E11" s="9" t="s">
        <v>47</v>
      </c>
      <c r="F11" s="9"/>
    </row>
    <row r="12" spans="1:6" ht="38.25" x14ac:dyDescent="0.25">
      <c r="A12" s="3" t="s">
        <v>35</v>
      </c>
      <c r="B12" s="9" t="s">
        <v>47</v>
      </c>
      <c r="C12" s="9" t="s">
        <v>47</v>
      </c>
      <c r="D12" s="9" t="s">
        <v>47</v>
      </c>
      <c r="E12" s="9" t="s">
        <v>47</v>
      </c>
      <c r="F12" s="9"/>
    </row>
    <row r="13" spans="1:6" x14ac:dyDescent="0.25">
      <c r="A13" s="4" t="s">
        <v>36</v>
      </c>
      <c r="B13" s="4"/>
      <c r="C13" s="4"/>
      <c r="D13" s="4"/>
      <c r="E13" s="4"/>
      <c r="F13" s="4"/>
    </row>
    <row r="14" spans="1:6" x14ac:dyDescent="0.25">
      <c r="A14" s="4" t="s">
        <v>36</v>
      </c>
      <c r="B14" s="4"/>
      <c r="C14" s="4"/>
      <c r="D14" s="4"/>
      <c r="E14" s="4"/>
      <c r="F14" s="4"/>
    </row>
    <row r="15" spans="1:6" ht="15" customHeight="1" x14ac:dyDescent="0.25">
      <c r="A15" s="5"/>
      <c r="B15" s="5"/>
      <c r="C15" s="5"/>
      <c r="D15" s="5"/>
      <c r="E15" s="5"/>
      <c r="F15" s="5"/>
    </row>
    <row r="16" spans="1:6" ht="16.5" x14ac:dyDescent="0.25">
      <c r="A16" s="8" t="s">
        <v>46</v>
      </c>
      <c r="B16" s="5"/>
      <c r="C16" s="5"/>
      <c r="D16" s="5"/>
      <c r="E16" s="5"/>
      <c r="F16" s="5"/>
    </row>
  </sheetData>
  <pageMargins left="0.47" right="0.4" top="0.44" bottom="0.4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4</vt:lpstr>
      <vt:lpstr>приложение 4 продолжение</vt:lpstr>
      <vt:lpstr>'приложение 4'!Заголовки_для_печати</vt:lpstr>
      <vt:lpstr>'приложение 4'!Область_печати</vt:lpstr>
    </vt:vector>
  </TitlesOfParts>
  <Company>XTreme.ws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XTreme.ws</dc:creator>
  <cp:lastModifiedBy>Пользователь</cp:lastModifiedBy>
  <cp:lastPrinted>2024-03-27T03:02:10Z</cp:lastPrinted>
  <dcterms:created xsi:type="dcterms:W3CDTF">2017-06-02T04:26:59Z</dcterms:created>
  <dcterms:modified xsi:type="dcterms:W3CDTF">2026-04-08T11:10:21Z</dcterms:modified>
</cp:coreProperties>
</file>