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8A302D-F058-482F-8D6E-717D979C5E9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отчет" sheetId="1" r:id="rId1"/>
  </sheets>
  <definedNames>
    <definedName name="_xlnm.Print_Titles" localSheetId="0">отчет!$10:$13</definedName>
    <definedName name="_xlnm.Print_Area" localSheetId="0">отчет!$A$1:$AF$122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7" i="1" l="1"/>
  <c r="J106" i="1"/>
  <c r="K106" i="1"/>
  <c r="M106" i="1"/>
  <c r="N106" i="1"/>
  <c r="J104" i="1"/>
  <c r="K104" i="1"/>
  <c r="M104" i="1"/>
  <c r="N104" i="1"/>
  <c r="Q104" i="1"/>
  <c r="J92" i="1"/>
  <c r="K92" i="1"/>
  <c r="M92" i="1"/>
  <c r="N92" i="1"/>
  <c r="J87" i="1"/>
  <c r="K87" i="1"/>
  <c r="M87" i="1"/>
  <c r="N87" i="1"/>
  <c r="J79" i="1"/>
  <c r="J117" i="1" s="1"/>
  <c r="K79" i="1"/>
  <c r="K117" i="1" s="1"/>
  <c r="M79" i="1"/>
  <c r="M117" i="1" s="1"/>
  <c r="P117" i="1" s="1"/>
  <c r="N79" i="1"/>
  <c r="J77" i="1"/>
  <c r="J118" i="1" s="1"/>
  <c r="K77" i="1"/>
  <c r="K118" i="1" s="1"/>
  <c r="J67" i="1"/>
  <c r="K67" i="1"/>
  <c r="M67" i="1"/>
  <c r="N67" i="1"/>
  <c r="J58" i="1"/>
  <c r="K58" i="1"/>
  <c r="M58" i="1"/>
  <c r="N58" i="1"/>
  <c r="J37" i="1"/>
  <c r="K37" i="1"/>
  <c r="M37" i="1"/>
  <c r="N37" i="1"/>
  <c r="J27" i="1"/>
  <c r="K27" i="1"/>
  <c r="M27" i="1"/>
  <c r="N27" i="1"/>
  <c r="J16" i="1"/>
  <c r="K16" i="1"/>
  <c r="M16" i="1"/>
  <c r="M77" i="1" s="1"/>
  <c r="N16" i="1"/>
  <c r="N77" i="1" s="1"/>
  <c r="L108" i="1"/>
  <c r="L109" i="1"/>
  <c r="L110" i="1"/>
  <c r="O110" i="1" s="1"/>
  <c r="L111" i="1"/>
  <c r="O111" i="1" s="1"/>
  <c r="L112" i="1"/>
  <c r="O112" i="1" s="1"/>
  <c r="L113" i="1"/>
  <c r="O113" i="1" s="1"/>
  <c r="L114" i="1"/>
  <c r="L115" i="1"/>
  <c r="L116" i="1"/>
  <c r="L107" i="1"/>
  <c r="O108" i="1"/>
  <c r="P108" i="1"/>
  <c r="Q108" i="1"/>
  <c r="O109" i="1"/>
  <c r="P109" i="1"/>
  <c r="Q109" i="1"/>
  <c r="P110" i="1"/>
  <c r="Q110" i="1"/>
  <c r="P111" i="1"/>
  <c r="Q111" i="1"/>
  <c r="P112" i="1"/>
  <c r="Q112" i="1"/>
  <c r="P113" i="1"/>
  <c r="Q113" i="1"/>
  <c r="O114" i="1"/>
  <c r="P114" i="1"/>
  <c r="Q114" i="1"/>
  <c r="O115" i="1"/>
  <c r="P115" i="1"/>
  <c r="Q115" i="1"/>
  <c r="O116" i="1"/>
  <c r="P116" i="1"/>
  <c r="Q116" i="1"/>
  <c r="Q107" i="1"/>
  <c r="Q106" i="1" s="1"/>
  <c r="P107" i="1"/>
  <c r="P106" i="1" s="1"/>
  <c r="O107" i="1"/>
  <c r="O106" i="1" s="1"/>
  <c r="Q105" i="1"/>
  <c r="P105" i="1"/>
  <c r="P104" i="1" s="1"/>
  <c r="I105" i="1"/>
  <c r="L94" i="1"/>
  <c r="O94" i="1" s="1"/>
  <c r="L95" i="1"/>
  <c r="O95" i="1" s="1"/>
  <c r="L96" i="1"/>
  <c r="L97" i="1"/>
  <c r="O97" i="1" s="1"/>
  <c r="L98" i="1"/>
  <c r="L99" i="1"/>
  <c r="O99" i="1" s="1"/>
  <c r="L100" i="1"/>
  <c r="O100" i="1" s="1"/>
  <c r="L101" i="1"/>
  <c r="O101" i="1" s="1"/>
  <c r="L102" i="1"/>
  <c r="O102" i="1" s="1"/>
  <c r="L103" i="1"/>
  <c r="O103" i="1" s="1"/>
  <c r="L93" i="1"/>
  <c r="P94" i="1"/>
  <c r="Q94" i="1"/>
  <c r="P95" i="1"/>
  <c r="Q95" i="1"/>
  <c r="Q92" i="1" s="1"/>
  <c r="O96" i="1"/>
  <c r="P96" i="1"/>
  <c r="Q96" i="1"/>
  <c r="P97" i="1"/>
  <c r="Q97" i="1"/>
  <c r="O98" i="1"/>
  <c r="P98" i="1"/>
  <c r="Q98" i="1"/>
  <c r="P99" i="1"/>
  <c r="Q99" i="1"/>
  <c r="P100" i="1"/>
  <c r="Q100" i="1"/>
  <c r="P101" i="1"/>
  <c r="Q101" i="1"/>
  <c r="P102" i="1"/>
  <c r="Q102" i="1"/>
  <c r="P103" i="1"/>
  <c r="Q103" i="1"/>
  <c r="Q93" i="1"/>
  <c r="P93" i="1"/>
  <c r="P92" i="1" s="1"/>
  <c r="O93" i="1"/>
  <c r="O92" i="1" s="1"/>
  <c r="P89" i="1"/>
  <c r="Q89" i="1"/>
  <c r="Q87" i="1" s="1"/>
  <c r="P90" i="1"/>
  <c r="Q90" i="1"/>
  <c r="P91" i="1"/>
  <c r="Q91" i="1"/>
  <c r="Q88" i="1"/>
  <c r="P88" i="1"/>
  <c r="P87" i="1" s="1"/>
  <c r="L89" i="1"/>
  <c r="O89" i="1" s="1"/>
  <c r="L90" i="1"/>
  <c r="O90" i="1" s="1"/>
  <c r="L91" i="1"/>
  <c r="O91" i="1" s="1"/>
  <c r="L88" i="1"/>
  <c r="I89" i="1"/>
  <c r="I90" i="1"/>
  <c r="I91" i="1"/>
  <c r="I88" i="1"/>
  <c r="P81" i="1"/>
  <c r="Q81" i="1"/>
  <c r="Q79" i="1" s="1"/>
  <c r="P82" i="1"/>
  <c r="Q82" i="1"/>
  <c r="P83" i="1"/>
  <c r="Q83" i="1"/>
  <c r="P84" i="1"/>
  <c r="Q84" i="1"/>
  <c r="P85" i="1"/>
  <c r="Q85" i="1"/>
  <c r="P86" i="1"/>
  <c r="Q86" i="1"/>
  <c r="Q80" i="1"/>
  <c r="P80" i="1"/>
  <c r="P79" i="1" s="1"/>
  <c r="O80" i="1"/>
  <c r="O76" i="1"/>
  <c r="P76" i="1"/>
  <c r="Q76" i="1"/>
  <c r="P69" i="1"/>
  <c r="Q69" i="1"/>
  <c r="P70" i="1"/>
  <c r="Q70" i="1"/>
  <c r="P71" i="1"/>
  <c r="Q71" i="1"/>
  <c r="P72" i="1"/>
  <c r="Q72" i="1"/>
  <c r="O73" i="1"/>
  <c r="P73" i="1"/>
  <c r="Q73" i="1"/>
  <c r="P74" i="1"/>
  <c r="Q74" i="1"/>
  <c r="P75" i="1"/>
  <c r="Q75" i="1"/>
  <c r="Q68" i="1"/>
  <c r="Q67" i="1" s="1"/>
  <c r="P68" i="1"/>
  <c r="P67" i="1" s="1"/>
  <c r="P60" i="1"/>
  <c r="Q60" i="1"/>
  <c r="P61" i="1"/>
  <c r="Q61" i="1"/>
  <c r="O62" i="1"/>
  <c r="P62" i="1"/>
  <c r="Q62" i="1"/>
  <c r="P63" i="1"/>
  <c r="Q63" i="1"/>
  <c r="O64" i="1"/>
  <c r="P64" i="1"/>
  <c r="Q64" i="1"/>
  <c r="P65" i="1"/>
  <c r="Q65" i="1"/>
  <c r="P66" i="1"/>
  <c r="Q66" i="1"/>
  <c r="Q59" i="1"/>
  <c r="Q58" i="1" s="1"/>
  <c r="P59" i="1"/>
  <c r="P58" i="1" s="1"/>
  <c r="P50" i="1"/>
  <c r="Q50" i="1"/>
  <c r="O51" i="1"/>
  <c r="P51" i="1"/>
  <c r="Q51" i="1"/>
  <c r="O52" i="1"/>
  <c r="P52" i="1"/>
  <c r="Q52" i="1"/>
  <c r="P53" i="1"/>
  <c r="Q53" i="1"/>
  <c r="P54" i="1"/>
  <c r="Q54" i="1"/>
  <c r="P55" i="1"/>
  <c r="Q55" i="1"/>
  <c r="P56" i="1"/>
  <c r="Q56" i="1"/>
  <c r="O57" i="1"/>
  <c r="P57" i="1"/>
  <c r="Q57" i="1"/>
  <c r="P39" i="1"/>
  <c r="Q39" i="1"/>
  <c r="P40" i="1"/>
  <c r="Q40" i="1"/>
  <c r="O41" i="1"/>
  <c r="P41" i="1"/>
  <c r="Q41" i="1"/>
  <c r="P42" i="1"/>
  <c r="Q42" i="1"/>
  <c r="O43" i="1"/>
  <c r="P43" i="1"/>
  <c r="Q43" i="1"/>
  <c r="P44" i="1"/>
  <c r="Q44" i="1"/>
  <c r="P45" i="1"/>
  <c r="Q45" i="1"/>
  <c r="O46" i="1"/>
  <c r="P46" i="1"/>
  <c r="Q46" i="1"/>
  <c r="P47" i="1"/>
  <c r="Q47" i="1"/>
  <c r="P48" i="1"/>
  <c r="Q48" i="1"/>
  <c r="O49" i="1"/>
  <c r="P49" i="1"/>
  <c r="Q49" i="1"/>
  <c r="Q38" i="1"/>
  <c r="Q37" i="1" s="1"/>
  <c r="P38" i="1"/>
  <c r="P37" i="1" s="1"/>
  <c r="O3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Q28" i="1"/>
  <c r="Q27" i="1" s="1"/>
  <c r="P28" i="1"/>
  <c r="P27" i="1" s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Q17" i="1"/>
  <c r="Q16" i="1" s="1"/>
  <c r="P17" i="1"/>
  <c r="P16" i="1" s="1"/>
  <c r="L81" i="1"/>
  <c r="O81" i="1" s="1"/>
  <c r="L82" i="1"/>
  <c r="O82" i="1" s="1"/>
  <c r="L83" i="1"/>
  <c r="O83" i="1" s="1"/>
  <c r="L84" i="1"/>
  <c r="O84" i="1" s="1"/>
  <c r="L85" i="1"/>
  <c r="O85" i="1" s="1"/>
  <c r="L86" i="1"/>
  <c r="O86" i="1" s="1"/>
  <c r="L80" i="1"/>
  <c r="L69" i="1"/>
  <c r="O69" i="1" s="1"/>
  <c r="L70" i="1"/>
  <c r="O70" i="1" s="1"/>
  <c r="L71" i="1"/>
  <c r="O71" i="1" s="1"/>
  <c r="L72" i="1"/>
  <c r="O72" i="1" s="1"/>
  <c r="L73" i="1"/>
  <c r="L74" i="1"/>
  <c r="O74" i="1" s="1"/>
  <c r="L75" i="1"/>
  <c r="O75" i="1" s="1"/>
  <c r="L76" i="1"/>
  <c r="L68" i="1"/>
  <c r="O68" i="1" s="1"/>
  <c r="I69" i="1"/>
  <c r="I70" i="1"/>
  <c r="I71" i="1"/>
  <c r="I72" i="1"/>
  <c r="I73" i="1"/>
  <c r="I74" i="1"/>
  <c r="I75" i="1"/>
  <c r="I76" i="1"/>
  <c r="I68" i="1"/>
  <c r="L60" i="1"/>
  <c r="O60" i="1" s="1"/>
  <c r="L61" i="1"/>
  <c r="L62" i="1"/>
  <c r="L63" i="1"/>
  <c r="O63" i="1" s="1"/>
  <c r="L64" i="1"/>
  <c r="L65" i="1"/>
  <c r="O65" i="1" s="1"/>
  <c r="L59" i="1"/>
  <c r="O59" i="1" s="1"/>
  <c r="I60" i="1"/>
  <c r="I61" i="1"/>
  <c r="O61" i="1" s="1"/>
  <c r="I62" i="1"/>
  <c r="I63" i="1"/>
  <c r="I64" i="1"/>
  <c r="I65" i="1"/>
  <c r="I66" i="1"/>
  <c r="I59" i="1"/>
  <c r="L39" i="1"/>
  <c r="O39" i="1" s="1"/>
  <c r="L40" i="1"/>
  <c r="O40" i="1" s="1"/>
  <c r="L41" i="1"/>
  <c r="L42" i="1"/>
  <c r="O42" i="1" s="1"/>
  <c r="L43" i="1"/>
  <c r="L44" i="1"/>
  <c r="O44" i="1" s="1"/>
  <c r="L45" i="1"/>
  <c r="O45" i="1" s="1"/>
  <c r="L46" i="1"/>
  <c r="L47" i="1"/>
  <c r="O47" i="1" s="1"/>
  <c r="L48" i="1"/>
  <c r="O48" i="1" s="1"/>
  <c r="L49" i="1"/>
  <c r="L50" i="1"/>
  <c r="O50" i="1" s="1"/>
  <c r="L51" i="1"/>
  <c r="L52" i="1"/>
  <c r="L53" i="1"/>
  <c r="O53" i="1" s="1"/>
  <c r="L54" i="1"/>
  <c r="O54" i="1" s="1"/>
  <c r="L55" i="1"/>
  <c r="O55" i="1" s="1"/>
  <c r="L56" i="1"/>
  <c r="O56" i="1" s="1"/>
  <c r="L57" i="1"/>
  <c r="L38" i="1"/>
  <c r="L29" i="1"/>
  <c r="L30" i="1"/>
  <c r="L31" i="1"/>
  <c r="L32" i="1"/>
  <c r="L33" i="1"/>
  <c r="L34" i="1"/>
  <c r="L35" i="1"/>
  <c r="L36" i="1"/>
  <c r="O79" i="1" l="1"/>
  <c r="N118" i="1"/>
  <c r="Q118" i="1" s="1"/>
  <c r="Q77" i="1"/>
  <c r="O33" i="1"/>
  <c r="O37" i="1"/>
  <c r="M118" i="1"/>
  <c r="P118" i="1" s="1"/>
  <c r="P77" i="1"/>
  <c r="O67" i="1"/>
  <c r="Q117" i="1"/>
  <c r="L106" i="1"/>
  <c r="L37" i="1"/>
  <c r="L79" i="1"/>
  <c r="L87" i="1"/>
  <c r="L92" i="1"/>
  <c r="L67" i="1"/>
  <c r="I87" i="1"/>
  <c r="O88" i="1"/>
  <c r="O87" i="1" s="1"/>
  <c r="L28" i="1"/>
  <c r="I28" i="1"/>
  <c r="I32" i="1"/>
  <c r="O32" i="1" s="1"/>
  <c r="I33" i="1"/>
  <c r="I34" i="1"/>
  <c r="O34" i="1" s="1"/>
  <c r="I35" i="1"/>
  <c r="O35" i="1" s="1"/>
  <c r="I36" i="1"/>
  <c r="O36" i="1" s="1"/>
  <c r="I31" i="1"/>
  <c r="O31" i="1" s="1"/>
  <c r="I30" i="1"/>
  <c r="O30" i="1" s="1"/>
  <c r="I29" i="1"/>
  <c r="O29" i="1" s="1"/>
  <c r="L18" i="1"/>
  <c r="L19" i="1"/>
  <c r="L20" i="1"/>
  <c r="L21" i="1"/>
  <c r="L22" i="1"/>
  <c r="L23" i="1"/>
  <c r="O23" i="1" s="1"/>
  <c r="L24" i="1"/>
  <c r="O24" i="1" s="1"/>
  <c r="L25" i="1"/>
  <c r="L26" i="1"/>
  <c r="L17" i="1"/>
  <c r="I18" i="1"/>
  <c r="I19" i="1"/>
  <c r="I20" i="1"/>
  <c r="I21" i="1"/>
  <c r="I22" i="1"/>
  <c r="I23" i="1"/>
  <c r="I24" i="1"/>
  <c r="I25" i="1"/>
  <c r="I26" i="1"/>
  <c r="I17" i="1"/>
  <c r="O22" i="1" l="1"/>
  <c r="O20" i="1"/>
  <c r="O19" i="1"/>
  <c r="O26" i="1"/>
  <c r="O18" i="1"/>
  <c r="L27" i="1"/>
  <c r="O28" i="1"/>
  <c r="O27" i="1" s="1"/>
  <c r="O21" i="1"/>
  <c r="O17" i="1"/>
  <c r="L16" i="1"/>
  <c r="O25" i="1"/>
  <c r="I27" i="1"/>
  <c r="O16" i="1" l="1"/>
  <c r="T106" i="1"/>
  <c r="U106" i="1"/>
  <c r="V106" i="1"/>
  <c r="I106" i="1"/>
  <c r="T67" i="1"/>
  <c r="U67" i="1"/>
  <c r="V67" i="1"/>
  <c r="I67" i="1"/>
  <c r="I58" i="1"/>
  <c r="T37" i="1"/>
  <c r="U37" i="1"/>
  <c r="V37" i="1"/>
  <c r="I37" i="1"/>
  <c r="S75" i="1" l="1"/>
  <c r="S76" i="1"/>
  <c r="S56" i="1"/>
  <c r="S57" i="1"/>
  <c r="T104" i="1" l="1"/>
  <c r="U104" i="1"/>
  <c r="V104" i="1"/>
  <c r="I104" i="1"/>
  <c r="S94" i="1"/>
  <c r="S95" i="1"/>
  <c r="S96" i="1"/>
  <c r="S97" i="1"/>
  <c r="S98" i="1"/>
  <c r="S99" i="1"/>
  <c r="S100" i="1"/>
  <c r="S101" i="1"/>
  <c r="S102" i="1"/>
  <c r="S103" i="1"/>
  <c r="S93" i="1"/>
  <c r="T92" i="1"/>
  <c r="U92" i="1"/>
  <c r="V92" i="1"/>
  <c r="I92" i="1"/>
  <c r="T87" i="1"/>
  <c r="U87" i="1"/>
  <c r="V87" i="1"/>
  <c r="S87" i="1"/>
  <c r="T79" i="1"/>
  <c r="T117" i="1" s="1"/>
  <c r="U79" i="1"/>
  <c r="V79" i="1"/>
  <c r="I79" i="1"/>
  <c r="S106" i="1"/>
  <c r="S79" i="1"/>
  <c r="T27" i="1"/>
  <c r="U27" i="1"/>
  <c r="V27" i="1"/>
  <c r="S27" i="1"/>
  <c r="T58" i="1"/>
  <c r="U58" i="1"/>
  <c r="V58" i="1"/>
  <c r="S58" i="1"/>
  <c r="S70" i="1"/>
  <c r="S69" i="1"/>
  <c r="S68" i="1"/>
  <c r="S74" i="1"/>
  <c r="S73" i="1"/>
  <c r="S72" i="1"/>
  <c r="S71" i="1"/>
  <c r="S52" i="1"/>
  <c r="S51" i="1"/>
  <c r="S50" i="1"/>
  <c r="S49" i="1"/>
  <c r="S48" i="1"/>
  <c r="S47" i="1"/>
  <c r="S46" i="1"/>
  <c r="S39" i="1"/>
  <c r="S38" i="1"/>
  <c r="S41" i="1"/>
  <c r="S40" i="1"/>
  <c r="S45" i="1"/>
  <c r="S44" i="1"/>
  <c r="S43" i="1"/>
  <c r="S42" i="1"/>
  <c r="S55" i="1"/>
  <c r="S54" i="1"/>
  <c r="S53" i="1"/>
  <c r="T16" i="1"/>
  <c r="U16" i="1"/>
  <c r="V16" i="1"/>
  <c r="S16" i="1"/>
  <c r="I16" i="1"/>
  <c r="V117" i="1" l="1"/>
  <c r="S92" i="1"/>
  <c r="U117" i="1"/>
  <c r="I117" i="1"/>
  <c r="S37" i="1"/>
  <c r="S67" i="1"/>
  <c r="V77" i="1"/>
  <c r="T77" i="1"/>
  <c r="I77" i="1"/>
  <c r="U77" i="1"/>
  <c r="I118" i="1" l="1"/>
  <c r="S77" i="1"/>
  <c r="T118" i="1" l="1"/>
  <c r="U118" i="1"/>
  <c r="V118" i="1"/>
  <c r="L66" i="1"/>
  <c r="L105" i="1"/>
  <c r="L104" i="1" l="1"/>
  <c r="L117" i="1" s="1"/>
  <c r="O117" i="1" s="1"/>
  <c r="O105" i="1"/>
  <c r="O104" i="1" s="1"/>
  <c r="O66" i="1"/>
  <c r="O58" i="1" s="1"/>
  <c r="L58" i="1"/>
  <c r="L77" i="1" s="1"/>
  <c r="S105" i="1"/>
  <c r="S104" i="1" s="1"/>
  <c r="S117" i="1" s="1"/>
  <c r="S118" i="1" s="1"/>
  <c r="L118" i="1" l="1"/>
  <c r="O118" i="1" s="1"/>
  <c r="O77" i="1"/>
</calcChain>
</file>

<file path=xl/sharedStrings.xml><?xml version="1.0" encoding="utf-8"?>
<sst xmlns="http://schemas.openxmlformats.org/spreadsheetml/2006/main" count="339" uniqueCount="203">
  <si>
    <t>№ п/п</t>
  </si>
  <si>
    <t>Отчет о прибылях и убытках*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</si>
  <si>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</si>
  <si>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</si>
  <si>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</si>
  <si>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</si>
  <si>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</si>
  <si>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</si>
  <si>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</si>
  <si>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</si>
  <si>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</si>
  <si>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</si>
  <si>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</si>
  <si>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</si>
  <si>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</si>
  <si>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</si>
  <si>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</si>
  <si>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</si>
  <si>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</si>
  <si>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</si>
  <si>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</si>
  <si>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</si>
  <si>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</si>
  <si>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</si>
  <si>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</si>
  <si>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</si>
  <si>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       </t>
  </si>
  <si>
    <t>Услуги по подачи воды по магистральным трубопроводам и распределительным сетям (вода питьевая)</t>
  </si>
  <si>
    <t>Услуги по подачи воды по магистральным трубопроводам и распределительным сетям и услуги по отводу и очистке сточных вод.  Обслуживаемая территория г. Костанай</t>
  </si>
  <si>
    <t>Услуги по отводу и очистке сточных вод</t>
  </si>
  <si>
    <t>х</t>
  </si>
  <si>
    <t>ГКП "Костанай - 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</si>
  <si>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Сумма инвестиционной программы (проекта),                                                        тыс. тенге</t>
  </si>
  <si>
    <t>Информация о фактических  условиях и размерах финансирования инвестиционной программы (проекта),   тыс. тенге</t>
  </si>
  <si>
    <t>ед.</t>
  </si>
  <si>
    <t>форма 21</t>
  </si>
  <si>
    <t>Снижение расхода сырья, материалов, топлива и энергии в натуральном выражении в зависимости от утвержденной инвестиционной программы</t>
  </si>
  <si>
    <t>                  наименование субъекта естественной монополии, вид деятельности</t>
  </si>
  <si>
    <t>подача воды по магистральным трубопроводам и распределительным сетям и отвод и очистка сточных вод</t>
  </si>
  <si>
    <t>Техника</t>
  </si>
  <si>
    <t>Оборудование</t>
  </si>
  <si>
    <t>Итого по подаче воды по магистральным трубопроводам и распределительным сетям (питьевая вода)</t>
  </si>
  <si>
    <t>Итого по услуге отводу и сточных вод</t>
  </si>
  <si>
    <t>Отчет прилагается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</si>
  <si>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</si>
  <si>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</si>
  <si>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</si>
  <si>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</si>
  <si>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</si>
  <si>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</si>
  <si>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</si>
  <si>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</si>
  <si>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</si>
  <si>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</si>
  <si>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Информация о плановых и фактических объемах предоставления регулируемых услуг </t>
  </si>
  <si>
    <t xml:space="preserve">ПСД </t>
  </si>
  <si>
    <t>км</t>
  </si>
  <si>
    <t>шт</t>
  </si>
  <si>
    <t>2</t>
  </si>
  <si>
    <t>3</t>
  </si>
  <si>
    <t>Директор ГКП "Костанай-Су"</t>
  </si>
  <si>
    <t>Шалабаев К.В.</t>
  </si>
  <si>
    <t>удельная величина расхода энергетических ресурсов - 0,688</t>
  </si>
  <si>
    <t>удельная величина расхода энергетических ресурсов - 0,668</t>
  </si>
  <si>
    <t>Приобретение услуг (товаров, работ) осуществляется согласно Закона Республики Казахстан " О государственных закупках", в связи с чем происходит отклонение от плановых показателей</t>
  </si>
  <si>
    <t>В результате проведения мероприятий инвестпрограммы обеспечивается более эффективная эксплуатация систем водоснабжения и водоотведения города Костаная, повышается надежность эксплуатируемого  оборудования</t>
  </si>
  <si>
    <t>СМР</t>
  </si>
  <si>
    <t>Техническое обследование</t>
  </si>
  <si>
    <t>"Реконструкция водопровода по улице Комарова в границах улиц Баймагамбетова-Рудненская, г. Костанай", Д-500</t>
  </si>
  <si>
    <t>"Реконструкция входной группы к зданию ГКП "Костанай-Су"" Эскизный проект</t>
  </si>
  <si>
    <t>"Реконструкция кровли стоянки для большегрузных автомашин ГКП "Костанай-Су""</t>
  </si>
  <si>
    <t>"Реконструкция кровли производственных помещений, гаража ГКП "Костанай-Су""</t>
  </si>
  <si>
    <t xml:space="preserve">"Реконструкция водопровода Д-300 мм от пересечения улиц Каирбекова-Курганская до улицы Совхозная,27, тепличный комбинат, г.Костанай", Д-300 </t>
  </si>
  <si>
    <t>"Реконструкция водопровода по ул.Пушкина в границах улиц Сьянова-Алтынсарина, г.Костанай", Д-150</t>
  </si>
  <si>
    <t>"Реконструкция водопровода от территории ГКП «Костанай-Су» до автовокзала, трубопровод Птицефабрика", Д-250</t>
  </si>
  <si>
    <t>"Реконструкция водопровода по ул.Павлова в границах ул.Чехова до ул.Железнодорожной, по ул.Железнодорожной в границах ул.Павлова-Фролова, г.Костанай", Д-200</t>
  </si>
  <si>
    <t>"Реконструкция водопровода по ул.Дзержинского в границах пр.Н.Назарбаева до Бородина,233, от ул.Дружбы,35 до ул.Киевская,46", Д-600</t>
  </si>
  <si>
    <t>ПППНР "Реконструкция и восстановление водоочистных сооружений на 100 000 м3/сут г.Костанай (блок фильтров и отстойников, реагентное хозяйство, насосная станция повторного использования воды)"</t>
  </si>
  <si>
    <t>м2</t>
  </si>
  <si>
    <t>м3</t>
  </si>
  <si>
    <t>"Реконструкция водопровода по улице  Урицкого в границах  проспекта Аль-Фараби – улицы Пушкина, по улице Тэуелсiздiк в границах улиц Урицкого – А.Бородина город Костанай" Д280-315,5м; Д225-392,5м; Д63-110 - 38,7м</t>
  </si>
  <si>
    <t>"Реконструкция водопровода  по ул. Быковского в границах пр. Абая - ул. Маяковского, г.Костанай", Д315-49,8м; Д250-246,4м; Д32-110 - 19,7м</t>
  </si>
  <si>
    <t>"Реконструкция водопровода Д-400 по ул. Я.Гашека в границах ул. В.Чкалова - Котельная №3 г.Костанай" Д450-1333,6м</t>
  </si>
  <si>
    <t>"Реконструкция водопровода по улице Л.Беды  в границах улиц Сералина-Мауленова города Костанай" Д225-957м; Д32-110 - 74,5м</t>
  </si>
  <si>
    <t>Труба обсадная  (для обслуживания скважин подземного водозабора) (1 подъем) Д114х7,3 (10шт по 10м)</t>
  </si>
  <si>
    <t>"Реконструкция резервуара 1 000 м3 на территории первого подъема подачи воды в   г.Костанай"</t>
  </si>
  <si>
    <t>"Реконструкция сетей водоснабжения  и водоотведения аэропорта города Костанай"</t>
  </si>
  <si>
    <t xml:space="preserve">"Реконструкция и восстановление водоочистных сооружений на 100 000 м3/сут г.Костанай (блок фильтров и отстойников, реагентное хозяйство, насосная станция повторного использования воды)" </t>
  </si>
  <si>
    <t>Насос для воды и других чистых химически нейтральных жидкостей, многоступенчатый секционный, подача 30-1500 м3/ч (скваженный насос Wilo)</t>
  </si>
  <si>
    <t>Преобразователь частоты электрический (частотный преобразователь)</t>
  </si>
  <si>
    <t>Ячейка измерительная (ячейка силовая ABS 700/100 II A-U B-V BLH3/292/682)</t>
  </si>
  <si>
    <t>Аппарат сварочный инвентор (электромуфтовый аппарат для полиэтиленовых труб  до 800мм)</t>
  </si>
  <si>
    <t>Агрегат выпрямительный трехфазный, номинальное напряжение 380В (агрегат выпрямительный)</t>
  </si>
  <si>
    <t>Трансформатор силовой маслянный мощность 400кВа, первичное напряжение 6кВ (маслянный силовой трансформатор)</t>
  </si>
  <si>
    <t xml:space="preserve">Насос дозировочный для перекачки жидкостей, мембранный (мембранный дозировочный электромеханический насос ), комплект запасных частей инструментов и принадлежностей для дозиворочного/мембарнного насоса (комплект к насосу) </t>
  </si>
  <si>
    <t>Бокс микробиологической безопасности 1 класс (бокс биологической безопасности)</t>
  </si>
  <si>
    <t xml:space="preserve">Устройство диагностирующее для трубопроводов (телеинспекционная система для обследования трубопроводов) </t>
  </si>
  <si>
    <t>ед</t>
  </si>
  <si>
    <t>Устройство давления для прибора измерения давления, отборное (гибкий трехсекционный зонд D23 512 Гц)</t>
  </si>
  <si>
    <t>Устройство многофункциональное (МФУ лазерный (принтер-сканер-копир))</t>
  </si>
  <si>
    <t>Устройство многофункциональное (печать лазерная формата А3)</t>
  </si>
  <si>
    <t>Воздуховод металлический, с заслонкой и монтажом</t>
  </si>
  <si>
    <t>Муфта</t>
  </si>
  <si>
    <t>Работы по модернизации системы мониторинга водозабора ГКП "Костанай-Су"</t>
  </si>
  <si>
    <t>Работы по прокладке локальных трубопроводов Д-110</t>
  </si>
  <si>
    <t>м</t>
  </si>
  <si>
    <t>Работы по прокладке локальных трубопроводов Д-160, Д-225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</si>
  <si>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</si>
  <si>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</si>
  <si>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</si>
  <si>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</si>
  <si>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</si>
  <si>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</si>
  <si>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</si>
  <si>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</si>
  <si>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</si>
  <si>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</si>
  <si>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</si>
  <si>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</si>
  <si>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</si>
  <si>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</si>
  <si>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</si>
  <si>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</si>
  <si>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</si>
  <si>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</si>
  <si>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</si>
  <si>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Вакуумная машина (автопарк)</t>
  </si>
  <si>
    <t>Аварийно-ремонтная мастерская (автопарк)</t>
  </si>
  <si>
    <t xml:space="preserve"> МТЗ с навесным оборудованием (насос С-245 Андижанец)( тяжелая техника)</t>
  </si>
  <si>
    <t>Экскаватор одноковшовый на колесном ходу, емкость 0,1-15 м3 (колесный экскаватор Doosan DX 190 WA)</t>
  </si>
  <si>
    <t xml:space="preserve">Автомобиль специализированный, мастерская передвижная (авторемонтная мастерская  на шасси  JAC N80/N90) </t>
  </si>
  <si>
    <t>Автомобиль специализированный, вакуумно-уброчный (автоцистерна вакуумная (ассенизаторская) МВ-4,5 на шасси JAC-N80)</t>
  </si>
  <si>
    <t>Автомобиль грузопассажирский, тип кузова пикап, грузоподъемность 1000-3000кг (автомобиль  ГАЗ 330273)</t>
  </si>
  <si>
    <t>Автомобиль специализированный, вакуумно-уброчный (илососная машина с моноцистерной)</t>
  </si>
  <si>
    <t>39</t>
  </si>
  <si>
    <t>40</t>
  </si>
  <si>
    <t>41</t>
  </si>
  <si>
    <t>42</t>
  </si>
  <si>
    <t>43</t>
  </si>
  <si>
    <t>44</t>
  </si>
  <si>
    <t>45</t>
  </si>
  <si>
    <t>46</t>
  </si>
  <si>
    <t>Техническое обследование здания административно-бытового корпуса и галереи на территории водоочистных сооружений</t>
  </si>
  <si>
    <t>Техническое обследование здания насосной станции №1 на территории участка водоочистных сооружений</t>
  </si>
  <si>
    <t>"Реконструкция самотечного канализационного коллектора  Д-500 мм  по ул. 1 мая в границах  улиц Тәуелсіздік –Победы,  г. Костанай"</t>
  </si>
  <si>
    <t>"Реконструкция самотечного канализационного коллектора Д-500 мм по ул. Ворошилова в границах проспекта  Абая – ул.  Гашека, в г. Костанай"</t>
  </si>
  <si>
    <t>"Реконструкция самотечного коллектора по улице Гоголя в границах улицы Баймагамбетова- пр. Абая, г. Костанай. Корректировка", Д-300</t>
  </si>
  <si>
    <t>"Реконструкция самотечного коллектора по ул.Толстого в границах улиц 5 Апреля - Набережная г.Костанай", Д-500</t>
  </si>
  <si>
    <t>"Реконструкция самотечного коллектора по ул.Гоголя в границах ул. 1 Мая - ул. Баймагамбетова, г.Костанай", Д-250</t>
  </si>
  <si>
    <t>"Реконструкция самотечного канализационного коллектора по улице О.Дощанова в границах улиц Шаяхметова-Касымханова, по улице Касымханова в границах улиц О.Дощанова-Павлова,г.Костанай", Д-400</t>
  </si>
  <si>
    <t>"Реконструкция самотечного коллектора по ул.Садовая в границах ул.Гагарина-В.Интернационалистов", Д-500</t>
  </si>
  <si>
    <t>«Реконструкция самотечного канализационного коллектора в границах ул. Волынова - Гашека г. Костанай», Д800-61,5м</t>
  </si>
  <si>
    <t>Технология биологической реабилитации водоемов накопителей сточных вод (зеленая микроводоросль хлорелла)</t>
  </si>
  <si>
    <t xml:space="preserve">"Реконструкция самотечного канализационного коллектора Д-800 мм по ул. Базовая в г. Костанае". Корректировка    </t>
  </si>
  <si>
    <t>Корпус для насоса</t>
  </si>
  <si>
    <t>Уплотнение торцевое для погружного насоса (торцевое уплотнение первичное, торцевое уплотнение вторичное)</t>
  </si>
  <si>
    <t>Крышка всасывания для центробежного насоса (крышка всасывающей полости)</t>
  </si>
  <si>
    <t>Колесо для насоса, рабочее (рабочее колесо)</t>
  </si>
  <si>
    <t>Кольцо уплотнительное для аппарата центробежного насоса (комплект уплотнительных колец со стороны двигателя)</t>
  </si>
  <si>
    <t>Кольцо уплотнительное для аппарата центробежного насоса (комплект уплотнительных колец со стороны насоса)</t>
  </si>
  <si>
    <t>Подшипник специализированный для насоса (подшипник Kit)</t>
  </si>
  <si>
    <t>Насос для жидкостей с посторонними включениями, фекальный горизонтальный, подача до 2500м3/ч (погружной канализационный насос Flygt), контролер промышленный (защитный контролер и дисплей)</t>
  </si>
  <si>
    <t>Насос для жидкостей с посторонними включениями, фекальный горизонтальный, подача до 2500м3/ч  (насос погружной канализационный)</t>
  </si>
  <si>
    <t>Заглушка для соединений трудопроводов конусная (система блокировки канализации)</t>
  </si>
  <si>
    <t>Заглушка для соединений трудопроводов конусная (пневматическое заглушающее перекрытие)</t>
  </si>
  <si>
    <t>Автомобиль специализированный, каналопромывочный, вместимость цистерны более 5м3, но неболее 10м3 (каналопромывочная Maxima)</t>
  </si>
  <si>
    <t>Всего за 2023 год</t>
  </si>
  <si>
    <t>2023 год</t>
  </si>
  <si>
    <t>"Реконструкция внешнего электроснабжения объекта КНС №1, которая расположена на территории котельной №3 ГКП КТЭК по адресу: г. Костанай ул. Базовая 1" (ЭКСПЕРТИЗА)</t>
  </si>
  <si>
    <t>Техническое обследование главной канализационной  станции (ГКНС) г. Костанай</t>
  </si>
  <si>
    <t>Техническое обследование "Реконструкция самотечного канализационного коллектора в границах от ул. Победы - Урицкого, Шевченко - Бородина до Назарбаева"</t>
  </si>
  <si>
    <t>Техническое обследование " Реконструкция канализационного коллектора в границах от КНС-8 до канализационного коллектора по ул. Курганская, г.Костанай"</t>
  </si>
  <si>
    <t>"______"    апрель    2024 года</t>
  </si>
  <si>
    <t>    Отчет об исполнении инвестиционной программы за 2023 год</t>
  </si>
  <si>
    <t>47</t>
  </si>
  <si>
    <t>48</t>
  </si>
  <si>
    <t>49</t>
  </si>
  <si>
    <t>50</t>
  </si>
  <si>
    <t>51</t>
  </si>
  <si>
    <t>52</t>
  </si>
  <si>
    <t>1</t>
  </si>
  <si>
    <t>14</t>
  </si>
  <si>
    <t>15</t>
  </si>
  <si>
    <t>16</t>
  </si>
  <si>
    <t>17</t>
  </si>
  <si>
    <t>18</t>
  </si>
  <si>
    <t>19</t>
  </si>
  <si>
    <t>Реконструкция водопровода по ул.Сибирская в границах пр.Абая-ул.Джамбула, г.Костанай, Д-200</t>
  </si>
  <si>
    <t>Реконструкция водопровода по ул.Пролетарская в гр-х ул.Баймагамбетова-Пролетарская, 82 г.Костанай, Д-200</t>
  </si>
  <si>
    <t>Реконструкция канализационного коллектора расположенного 1-й проезд Лермонтова в гр-х ул.Лермонтова-Заводская, по ул.Заводская в гр-х 1-проезд Лермонтова-ул.Набережная, г.Костанай, Д-500</t>
  </si>
  <si>
    <t>Реконструкция самотечного канализационного коллектора по ул. Ленинградской в границах ул. Ленинградской, 33 - ул. Садовая, в границах ул. Садовая -ул. Гагарина, г. Костанай   Д-200</t>
  </si>
  <si>
    <t>Установка буровая с газотурбинным приводом (ГНБ)</t>
  </si>
  <si>
    <t>Механическая прочистная машина и комплектующие к ней</t>
  </si>
  <si>
    <t>суд, денежные средства запланированы к использованию в 2024 году</t>
  </si>
  <si>
    <t>согласно корректировке, сумма выполнения в размере 104 383,10  тыс.тенге перенесена на 2024 год</t>
  </si>
  <si>
    <t>недосиполнение в сваязи с задержкой поставки оборудования, денежные средства запланированы к использованию в 2024 году</t>
  </si>
  <si>
    <t>суд в связи с тем что техника несоответствует заявленным характеристикам, обявлен конкурс заново, запланировано закупить в 2024 году</t>
  </si>
  <si>
    <t>недоисполнение в связи с задержкой поставки оборудования, денежные средства запланированы к использованию в 2024 году</t>
  </si>
  <si>
    <t>сумма инвестиций</t>
  </si>
  <si>
    <t>бюджетные средства</t>
  </si>
  <si>
    <t>увеличение суммы технической экспертизы</t>
  </si>
  <si>
    <t>удельная величина расхода энергетических ресурсов - 0,702</t>
  </si>
  <si>
    <t>удельная величина расхода энергетических ресурсов - 0,652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</si>
</sst>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#,##0.0"/>
    <numFmt numFmtId="167" formatCode="0.000"/>
    <numFmt numFmtId="168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/>
    <xf numFmtId="166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7" fontId="2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2" fillId="0" borderId="1" xfId="4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/>
    <xf numFmtId="4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6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167" fontId="2" fillId="0" borderId="1" xfId="4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Обычный 3 2" xfId="5" xr:uid="{00000000-0005-0000-0000-000004000000}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6"/>
  <sheetViews>
    <sheetView tabSelected="1" view="pageBreakPreview" zoomScale="60" zoomScaleNormal="87" zoomScalePageLayoutView="70" workbookViewId="0">
      <selection activeCell="A30" sqref="A30:XFD30"/>
    </sheetView>
  </sheetViews>
  <sheetFormatPr defaultRowHeight="20.25" x14ac:dyDescent="0.3"/>
  <cols>
    <col min="1" max="1" width="4.42578125" style="1" customWidth="1"/>
    <col min="2" max="2" width="12.28515625" style="2" customWidth="1"/>
    <col min="3" max="3" width="73.140625" style="2" customWidth="1"/>
    <col min="4" max="4" width="16.42578125" style="2" customWidth="1"/>
    <col min="5" max="5" width="12.5703125" style="7" customWidth="1"/>
    <col min="6" max="6" width="12.28515625" style="7" customWidth="1"/>
    <col min="7" max="7" width="12.28515625" style="2" customWidth="1"/>
    <col min="8" max="8" width="18" style="2" customWidth="1"/>
    <col min="9" max="12" width="18" style="7" customWidth="1"/>
    <col min="13" max="13" width="18" style="2" customWidth="1"/>
    <col min="14" max="16" width="18" style="7" customWidth="1"/>
    <col min="17" max="17" width="18" style="2" customWidth="1"/>
    <col min="18" max="18" width="51.42578125" style="2" customWidth="1"/>
    <col min="19" max="19" width="19" style="7" customWidth="1"/>
    <col min="20" max="20" width="10.42578125" style="7" customWidth="1"/>
    <col min="21" max="21" width="9.28515625" style="7" customWidth="1"/>
    <col min="22" max="22" width="19" style="7" customWidth="1"/>
    <col min="23" max="24" width="13.7109375" style="4" customWidth="1"/>
    <col min="25" max="28" width="11.7109375" style="4" customWidth="1"/>
    <col min="29" max="30" width="10.5703125" style="4" customWidth="1"/>
    <col min="31" max="32" width="19.85546875" style="2" customWidth="1"/>
    <col min="33" max="16384" width="9.140625" style="2"/>
  </cols>
  <sheetData>
    <row r="1" spans="1:41" ht="27" customHeight="1" x14ac:dyDescent="0.3">
      <c r="R1" s="3"/>
    </row>
    <row r="2" spans="1:41" ht="27" customHeight="1" x14ac:dyDescent="0.3">
      <c r="AF2" s="3" t="s">
        <v>35</v>
      </c>
    </row>
    <row r="3" spans="1:41" ht="27" customHeight="1" x14ac:dyDescent="0.3"/>
    <row r="4" spans="1:41" s="5" customFormat="1" ht="28.5" customHeight="1" x14ac:dyDescent="0.25">
      <c r="A4" s="103" t="s">
        <v>173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41" s="5" customFormat="1" ht="28.5" customHeight="1" x14ac:dyDescent="0.25">
      <c r="A5" s="5" t="s">
        <v>26</v>
      </c>
      <c r="W5" s="6"/>
      <c r="X5" s="6"/>
      <c r="Y5" s="6"/>
      <c r="Z5" s="6"/>
      <c r="AA5" s="6"/>
      <c r="AB5" s="6"/>
      <c r="AC5" s="6"/>
      <c r="AD5" s="6"/>
    </row>
    <row r="6" spans="1:41" s="5" customFormat="1" ht="48.75" customHeight="1" x14ac:dyDescent="0.25">
      <c r="A6" s="104" t="s">
        <v>31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41" s="5" customFormat="1" ht="30.75" customHeight="1" x14ac:dyDescent="0.25">
      <c r="A7" s="105" t="s">
        <v>38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41" s="5" customFormat="1" ht="30.75" customHeight="1" x14ac:dyDescent="0.25">
      <c r="A8" s="106" t="s">
        <v>37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9" spans="1:41" ht="13.5" customHeight="1" x14ac:dyDescent="0.3">
      <c r="A9" s="5"/>
      <c r="B9" s="7"/>
      <c r="C9" s="7"/>
      <c r="D9" s="7"/>
      <c r="G9" s="7"/>
      <c r="H9" s="7"/>
      <c r="M9" s="7"/>
      <c r="Q9" s="7"/>
    </row>
    <row r="10" spans="1:41" s="1" customFormat="1" ht="84.75" customHeight="1" x14ac:dyDescent="0.25">
      <c r="A10" s="79" t="s">
        <v>0</v>
      </c>
      <c r="B10" s="82" t="s">
        <v>54</v>
      </c>
      <c r="C10" s="82"/>
      <c r="D10" s="82"/>
      <c r="E10" s="82"/>
      <c r="F10" s="82"/>
      <c r="G10" s="82"/>
      <c r="H10" s="82" t="s">
        <v>1</v>
      </c>
      <c r="I10" s="82" t="s">
        <v>32</v>
      </c>
      <c r="J10" s="82"/>
      <c r="K10" s="82"/>
      <c r="L10" s="82"/>
      <c r="M10" s="82"/>
      <c r="N10" s="82"/>
      <c r="O10" s="82"/>
      <c r="P10" s="82"/>
      <c r="Q10" s="82"/>
      <c r="R10" s="82"/>
      <c r="S10" s="82" t="s">
        <v>33</v>
      </c>
      <c r="T10" s="82"/>
      <c r="U10" s="82"/>
      <c r="V10" s="82"/>
      <c r="W10" s="82" t="s">
        <v>2</v>
      </c>
      <c r="X10" s="82"/>
      <c r="Y10" s="82"/>
      <c r="Z10" s="82"/>
      <c r="AA10" s="82"/>
      <c r="AB10" s="82"/>
      <c r="AC10" s="82"/>
      <c r="AD10" s="82"/>
      <c r="AE10" s="82" t="s">
        <v>3</v>
      </c>
      <c r="AF10" s="82" t="s">
        <v>4</v>
      </c>
    </row>
    <row r="11" spans="1:41" s="1" customFormat="1" ht="117" customHeight="1" x14ac:dyDescent="0.25">
      <c r="A11" s="80"/>
      <c r="B11" s="82" t="s">
        <v>5</v>
      </c>
      <c r="C11" s="82" t="s">
        <v>6</v>
      </c>
      <c r="D11" s="82" t="s">
        <v>7</v>
      </c>
      <c r="E11" s="82" t="s">
        <v>8</v>
      </c>
      <c r="F11" s="82"/>
      <c r="G11" s="79" t="s">
        <v>9</v>
      </c>
      <c r="H11" s="82"/>
      <c r="I11" s="86" t="s">
        <v>10</v>
      </c>
      <c r="J11" s="87"/>
      <c r="K11" s="88"/>
      <c r="L11" s="86" t="s">
        <v>11</v>
      </c>
      <c r="M11" s="87"/>
      <c r="N11" s="88"/>
      <c r="O11" s="86" t="s">
        <v>12</v>
      </c>
      <c r="P11" s="87"/>
      <c r="Q11" s="88"/>
      <c r="R11" s="82" t="s">
        <v>13</v>
      </c>
      <c r="S11" s="82" t="s">
        <v>14</v>
      </c>
      <c r="T11" s="82"/>
      <c r="U11" s="82" t="s">
        <v>15</v>
      </c>
      <c r="V11" s="82" t="s">
        <v>16</v>
      </c>
      <c r="W11" s="82" t="s">
        <v>36</v>
      </c>
      <c r="X11" s="82"/>
      <c r="Y11" s="83" t="s">
        <v>17</v>
      </c>
      <c r="Z11" s="83"/>
      <c r="AA11" s="82" t="s">
        <v>18</v>
      </c>
      <c r="AB11" s="82"/>
      <c r="AC11" s="83" t="s">
        <v>19</v>
      </c>
      <c r="AD11" s="83"/>
      <c r="AE11" s="82"/>
      <c r="AF11" s="82"/>
    </row>
    <row r="12" spans="1:41" s="1" customFormat="1" ht="117" customHeight="1" x14ac:dyDescent="0.25">
      <c r="A12" s="80"/>
      <c r="B12" s="82"/>
      <c r="C12" s="82"/>
      <c r="D12" s="82"/>
      <c r="E12" s="82"/>
      <c r="F12" s="82"/>
      <c r="G12" s="80"/>
      <c r="H12" s="82"/>
      <c r="I12" s="82" t="s">
        <v>198</v>
      </c>
      <c r="J12" s="82" t="s">
        <v>14</v>
      </c>
      <c r="K12" s="82" t="s">
        <v>199</v>
      </c>
      <c r="L12" s="82" t="s">
        <v>198</v>
      </c>
      <c r="M12" s="82" t="s">
        <v>14</v>
      </c>
      <c r="N12" s="82" t="s">
        <v>199</v>
      </c>
      <c r="O12" s="82" t="s">
        <v>198</v>
      </c>
      <c r="P12" s="82" t="s">
        <v>14</v>
      </c>
      <c r="Q12" s="82" t="s">
        <v>199</v>
      </c>
      <c r="R12" s="82"/>
      <c r="S12" s="82" t="s">
        <v>20</v>
      </c>
      <c r="T12" s="82" t="s">
        <v>21</v>
      </c>
      <c r="U12" s="82"/>
      <c r="V12" s="82"/>
      <c r="W12" s="82"/>
      <c r="X12" s="82"/>
      <c r="Y12" s="83"/>
      <c r="Z12" s="83"/>
      <c r="AA12" s="82"/>
      <c r="AB12" s="82"/>
      <c r="AC12" s="83"/>
      <c r="AD12" s="83"/>
      <c r="AE12" s="82"/>
      <c r="AF12" s="82"/>
      <c r="AO12" s="5"/>
    </row>
    <row r="13" spans="1:41" s="1" customFormat="1" ht="81" x14ac:dyDescent="0.25">
      <c r="A13" s="81"/>
      <c r="B13" s="82"/>
      <c r="C13" s="82"/>
      <c r="D13" s="82"/>
      <c r="E13" s="8" t="s">
        <v>22</v>
      </c>
      <c r="F13" s="8" t="s">
        <v>23</v>
      </c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" t="s">
        <v>24</v>
      </c>
      <c r="X13" s="8" t="s">
        <v>25</v>
      </c>
      <c r="Y13" s="8" t="s">
        <v>24</v>
      </c>
      <c r="Z13" s="8" t="s">
        <v>25</v>
      </c>
      <c r="AA13" s="8" t="s">
        <v>22</v>
      </c>
      <c r="AB13" s="8" t="s">
        <v>23</v>
      </c>
      <c r="AC13" s="8" t="s">
        <v>24</v>
      </c>
      <c r="AD13" s="8" t="s">
        <v>25</v>
      </c>
      <c r="AE13" s="82"/>
      <c r="AF13" s="82"/>
    </row>
    <row r="14" spans="1:41" x14ac:dyDescent="0.3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/>
      <c r="K14" s="9"/>
      <c r="L14" s="9">
        <v>10</v>
      </c>
      <c r="M14" s="9">
        <v>11</v>
      </c>
      <c r="N14" s="9">
        <v>9</v>
      </c>
      <c r="O14" s="9">
        <v>10</v>
      </c>
      <c r="P14" s="9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9">
        <v>18</v>
      </c>
      <c r="Y14" s="9">
        <v>19</v>
      </c>
      <c r="Z14" s="9">
        <v>20</v>
      </c>
      <c r="AA14" s="9">
        <v>21</v>
      </c>
      <c r="AB14" s="9">
        <v>22</v>
      </c>
      <c r="AC14" s="9">
        <v>23</v>
      </c>
      <c r="AD14" s="9">
        <v>24</v>
      </c>
      <c r="AE14" s="9">
        <v>25</v>
      </c>
      <c r="AF14" s="9">
        <v>26</v>
      </c>
    </row>
    <row r="15" spans="1:41" s="10" customFormat="1" ht="25.5" customHeight="1" x14ac:dyDescent="0.3">
      <c r="A15" s="8"/>
      <c r="B15" s="82" t="s">
        <v>28</v>
      </c>
      <c r="C15" s="95" t="s">
        <v>27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7"/>
      <c r="AE15" s="79" t="s">
        <v>64</v>
      </c>
      <c r="AF15" s="79" t="s">
        <v>65</v>
      </c>
    </row>
    <row r="16" spans="1:41" s="10" customFormat="1" ht="29.25" customHeight="1" x14ac:dyDescent="0.3">
      <c r="A16" s="8"/>
      <c r="B16" s="82"/>
      <c r="C16" s="11" t="s">
        <v>55</v>
      </c>
      <c r="D16" s="12"/>
      <c r="E16" s="53"/>
      <c r="F16" s="54"/>
      <c r="G16" s="79" t="s">
        <v>167</v>
      </c>
      <c r="H16" s="79" t="s">
        <v>43</v>
      </c>
      <c r="I16" s="13">
        <f>SUM(I17:I26)</f>
        <v>46663.969991071426</v>
      </c>
      <c r="J16" s="20">
        <f t="shared" ref="J16:Q16" si="0">SUM(J17:J26)</f>
        <v>8094.9445982142852</v>
      </c>
      <c r="K16" s="20">
        <f t="shared" si="0"/>
        <v>38569.02539285714</v>
      </c>
      <c r="L16" s="13">
        <f t="shared" si="0"/>
        <v>46663.969991071426</v>
      </c>
      <c r="M16" s="20">
        <f t="shared" si="0"/>
        <v>8094.9445982142852</v>
      </c>
      <c r="N16" s="20">
        <f t="shared" si="0"/>
        <v>38569.02539285714</v>
      </c>
      <c r="O16" s="13">
        <f t="shared" si="0"/>
        <v>0</v>
      </c>
      <c r="P16" s="20">
        <f t="shared" si="0"/>
        <v>0</v>
      </c>
      <c r="Q16" s="20">
        <f t="shared" si="0"/>
        <v>0</v>
      </c>
      <c r="R16" s="14"/>
      <c r="S16" s="13">
        <f>SUM(S17:S26)</f>
        <v>8094.9445982142852</v>
      </c>
      <c r="T16" s="13">
        <f t="shared" ref="T16:V16" si="1">SUM(T17:T26)</f>
        <v>0</v>
      </c>
      <c r="U16" s="13">
        <f t="shared" si="1"/>
        <v>0</v>
      </c>
      <c r="V16" s="13">
        <f t="shared" si="1"/>
        <v>38569.02539285714</v>
      </c>
      <c r="W16" s="79" t="s">
        <v>62</v>
      </c>
      <c r="X16" s="79" t="s">
        <v>201</v>
      </c>
      <c r="Y16" s="84"/>
      <c r="Z16" s="84"/>
      <c r="AA16" s="84">
        <v>0.14940000000000001</v>
      </c>
      <c r="AB16" s="84">
        <v>0.14910000000000001</v>
      </c>
      <c r="AC16" s="79"/>
      <c r="AD16" s="79"/>
      <c r="AE16" s="80"/>
      <c r="AF16" s="80"/>
    </row>
    <row r="17" spans="1:32" s="10" customFormat="1" ht="68.25" customHeight="1" x14ac:dyDescent="0.3">
      <c r="A17" s="16">
        <v>1</v>
      </c>
      <c r="B17" s="82"/>
      <c r="C17" s="17" t="s">
        <v>68</v>
      </c>
      <c r="D17" s="8" t="s">
        <v>56</v>
      </c>
      <c r="E17" s="18">
        <v>1.0429999999999999</v>
      </c>
      <c r="F17" s="18">
        <v>1.0429999999999999</v>
      </c>
      <c r="G17" s="80"/>
      <c r="H17" s="80"/>
      <c r="I17" s="73">
        <f>J17+K17</f>
        <v>4765.3570982142855</v>
      </c>
      <c r="J17" s="75">
        <v>4765.3570982142855</v>
      </c>
      <c r="K17" s="75">
        <v>0</v>
      </c>
      <c r="L17" s="73">
        <f>M17+N17</f>
        <v>4765.3570982142855</v>
      </c>
      <c r="M17" s="75">
        <v>4765.3570982142855</v>
      </c>
      <c r="N17" s="75">
        <v>0</v>
      </c>
      <c r="O17" s="73">
        <f>L17-I17</f>
        <v>0</v>
      </c>
      <c r="P17" s="75">
        <f>M17-J17</f>
        <v>0</v>
      </c>
      <c r="Q17" s="76">
        <f>N17-K17</f>
        <v>0</v>
      </c>
      <c r="R17" s="20"/>
      <c r="S17" s="21">
        <v>4765.3570982142855</v>
      </c>
      <c r="T17" s="22">
        <v>0</v>
      </c>
      <c r="U17" s="22">
        <v>0</v>
      </c>
      <c r="V17" s="22">
        <v>0</v>
      </c>
      <c r="W17" s="80"/>
      <c r="X17" s="80"/>
      <c r="Y17" s="85"/>
      <c r="Z17" s="85"/>
      <c r="AA17" s="85"/>
      <c r="AB17" s="85"/>
      <c r="AC17" s="80"/>
      <c r="AD17" s="80"/>
      <c r="AE17" s="80"/>
      <c r="AF17" s="80"/>
    </row>
    <row r="18" spans="1:32" s="10" customFormat="1" ht="46.5" customHeight="1" x14ac:dyDescent="0.3">
      <c r="A18" s="16">
        <v>2</v>
      </c>
      <c r="B18" s="82"/>
      <c r="C18" s="17" t="s">
        <v>69</v>
      </c>
      <c r="D18" s="8" t="s">
        <v>78</v>
      </c>
      <c r="E18" s="18">
        <v>855.06</v>
      </c>
      <c r="F18" s="18">
        <v>855.06</v>
      </c>
      <c r="G18" s="80"/>
      <c r="H18" s="80"/>
      <c r="I18" s="73">
        <f t="shared" ref="I18:I26" si="2">J18+K18</f>
        <v>400</v>
      </c>
      <c r="J18" s="75">
        <v>400</v>
      </c>
      <c r="K18" s="75">
        <v>0</v>
      </c>
      <c r="L18" s="73">
        <f t="shared" ref="L18:L26" si="3">M18+N18</f>
        <v>400</v>
      </c>
      <c r="M18" s="75">
        <v>400</v>
      </c>
      <c r="N18" s="75">
        <v>0</v>
      </c>
      <c r="O18" s="73">
        <f t="shared" ref="O18:O26" si="4">L18-I18</f>
        <v>0</v>
      </c>
      <c r="P18" s="75">
        <f t="shared" ref="P18:P26" si="5">M18-J18</f>
        <v>0</v>
      </c>
      <c r="Q18" s="76">
        <f t="shared" ref="Q18:Q26" si="6">N18-K18</f>
        <v>0</v>
      </c>
      <c r="R18" s="20"/>
      <c r="S18" s="21">
        <v>400</v>
      </c>
      <c r="T18" s="22">
        <v>0</v>
      </c>
      <c r="U18" s="22">
        <v>0</v>
      </c>
      <c r="V18" s="22">
        <v>0</v>
      </c>
      <c r="W18" s="80"/>
      <c r="X18" s="80"/>
      <c r="Y18" s="85"/>
      <c r="Z18" s="85"/>
      <c r="AA18" s="85"/>
      <c r="AB18" s="85"/>
      <c r="AC18" s="80"/>
      <c r="AD18" s="80"/>
      <c r="AE18" s="80"/>
      <c r="AF18" s="80"/>
    </row>
    <row r="19" spans="1:32" s="10" customFormat="1" ht="46.5" customHeight="1" x14ac:dyDescent="0.3">
      <c r="A19" s="16">
        <v>3</v>
      </c>
      <c r="B19" s="82"/>
      <c r="C19" s="17" t="s">
        <v>70</v>
      </c>
      <c r="D19" s="8" t="s">
        <v>56</v>
      </c>
      <c r="E19" s="18">
        <v>1.012</v>
      </c>
      <c r="F19" s="18">
        <v>1.012</v>
      </c>
      <c r="G19" s="80"/>
      <c r="H19" s="80"/>
      <c r="I19" s="73">
        <f t="shared" si="2"/>
        <v>1214.3339107142856</v>
      </c>
      <c r="J19" s="75">
        <v>1214.3339107142856</v>
      </c>
      <c r="K19" s="75">
        <v>0</v>
      </c>
      <c r="L19" s="73">
        <f t="shared" si="3"/>
        <v>1214.3339107142856</v>
      </c>
      <c r="M19" s="75">
        <v>1214.3339107142856</v>
      </c>
      <c r="N19" s="75">
        <v>0</v>
      </c>
      <c r="O19" s="73">
        <f t="shared" si="4"/>
        <v>0</v>
      </c>
      <c r="P19" s="75">
        <f t="shared" si="5"/>
        <v>0</v>
      </c>
      <c r="Q19" s="76">
        <f t="shared" si="6"/>
        <v>0</v>
      </c>
      <c r="R19" s="20"/>
      <c r="S19" s="21">
        <v>1214.3339107142856</v>
      </c>
      <c r="T19" s="22">
        <v>0</v>
      </c>
      <c r="U19" s="22">
        <v>0</v>
      </c>
      <c r="V19" s="22">
        <v>0</v>
      </c>
      <c r="W19" s="80"/>
      <c r="X19" s="80"/>
      <c r="Y19" s="85"/>
      <c r="Z19" s="85"/>
      <c r="AA19" s="85"/>
      <c r="AB19" s="85"/>
      <c r="AC19" s="80"/>
      <c r="AD19" s="80"/>
      <c r="AE19" s="80"/>
      <c r="AF19" s="80"/>
    </row>
    <row r="20" spans="1:32" s="10" customFormat="1" ht="46.5" customHeight="1" x14ac:dyDescent="0.3">
      <c r="A20" s="16">
        <v>4</v>
      </c>
      <c r="B20" s="82"/>
      <c r="C20" s="17" t="s">
        <v>71</v>
      </c>
      <c r="D20" s="8" t="s">
        <v>56</v>
      </c>
      <c r="E20" s="18">
        <v>0.78</v>
      </c>
      <c r="F20" s="18">
        <v>0.78</v>
      </c>
      <c r="G20" s="80"/>
      <c r="H20" s="80"/>
      <c r="I20" s="73">
        <f t="shared" si="2"/>
        <v>1715.253589285714</v>
      </c>
      <c r="J20" s="75">
        <v>1715.253589285714</v>
      </c>
      <c r="K20" s="75">
        <v>0</v>
      </c>
      <c r="L20" s="73">
        <f t="shared" si="3"/>
        <v>1715.253589285714</v>
      </c>
      <c r="M20" s="75">
        <v>1715.253589285714</v>
      </c>
      <c r="N20" s="75">
        <v>0</v>
      </c>
      <c r="O20" s="73">
        <f t="shared" si="4"/>
        <v>0</v>
      </c>
      <c r="P20" s="75">
        <f t="shared" si="5"/>
        <v>0</v>
      </c>
      <c r="Q20" s="76">
        <f t="shared" si="6"/>
        <v>0</v>
      </c>
      <c r="R20" s="20"/>
      <c r="S20" s="21">
        <v>1715.253589285714</v>
      </c>
      <c r="T20" s="22">
        <v>0</v>
      </c>
      <c r="U20" s="22">
        <v>0</v>
      </c>
      <c r="V20" s="22">
        <v>0</v>
      </c>
      <c r="W20" s="80"/>
      <c r="X20" s="80"/>
      <c r="Y20" s="85"/>
      <c r="Z20" s="85"/>
      <c r="AA20" s="85"/>
      <c r="AB20" s="85"/>
      <c r="AC20" s="80"/>
      <c r="AD20" s="80"/>
      <c r="AE20" s="80"/>
      <c r="AF20" s="80"/>
    </row>
    <row r="21" spans="1:32" s="10" customFormat="1" ht="83.25" customHeight="1" x14ac:dyDescent="0.3">
      <c r="A21" s="16">
        <v>5</v>
      </c>
      <c r="B21" s="82"/>
      <c r="C21" s="17" t="s">
        <v>72</v>
      </c>
      <c r="D21" s="8" t="s">
        <v>56</v>
      </c>
      <c r="E21" s="18">
        <v>1.9650000000000001</v>
      </c>
      <c r="F21" s="18">
        <v>1.9650000000000001</v>
      </c>
      <c r="G21" s="80"/>
      <c r="H21" s="80"/>
      <c r="I21" s="73">
        <f t="shared" si="2"/>
        <v>6355.6839017857137</v>
      </c>
      <c r="J21" s="75">
        <v>0</v>
      </c>
      <c r="K21" s="75">
        <v>6355.6839017857137</v>
      </c>
      <c r="L21" s="73">
        <f t="shared" si="3"/>
        <v>6355.6839017857137</v>
      </c>
      <c r="M21" s="75">
        <v>0</v>
      </c>
      <c r="N21" s="75">
        <v>6355.6839017857137</v>
      </c>
      <c r="O21" s="73">
        <f t="shared" si="4"/>
        <v>0</v>
      </c>
      <c r="P21" s="75">
        <f t="shared" si="5"/>
        <v>0</v>
      </c>
      <c r="Q21" s="76">
        <f t="shared" si="6"/>
        <v>0</v>
      </c>
      <c r="R21" s="20"/>
      <c r="S21" s="21">
        <v>0</v>
      </c>
      <c r="T21" s="22">
        <v>0</v>
      </c>
      <c r="U21" s="22">
        <v>0</v>
      </c>
      <c r="V21" s="22">
        <v>6355.6839017857137</v>
      </c>
      <c r="W21" s="80"/>
      <c r="X21" s="80"/>
      <c r="Y21" s="85"/>
      <c r="Z21" s="85"/>
      <c r="AA21" s="85"/>
      <c r="AB21" s="85"/>
      <c r="AC21" s="80"/>
      <c r="AD21" s="80"/>
      <c r="AE21" s="80"/>
      <c r="AF21" s="80"/>
    </row>
    <row r="22" spans="1:32" s="10" customFormat="1" ht="76.5" customHeight="1" x14ac:dyDescent="0.3">
      <c r="A22" s="16">
        <v>6</v>
      </c>
      <c r="B22" s="82"/>
      <c r="C22" s="17" t="s">
        <v>73</v>
      </c>
      <c r="D22" s="8" t="s">
        <v>56</v>
      </c>
      <c r="E22" s="18">
        <v>1.2</v>
      </c>
      <c r="F22" s="18">
        <v>1.2</v>
      </c>
      <c r="G22" s="80"/>
      <c r="H22" s="80"/>
      <c r="I22" s="73">
        <f t="shared" si="2"/>
        <v>5829.6671964285706</v>
      </c>
      <c r="J22" s="75">
        <v>0</v>
      </c>
      <c r="K22" s="75">
        <v>5829.6671964285706</v>
      </c>
      <c r="L22" s="73">
        <f t="shared" si="3"/>
        <v>5829.6671964285706</v>
      </c>
      <c r="M22" s="75">
        <v>0</v>
      </c>
      <c r="N22" s="75">
        <v>5829.6671964285706</v>
      </c>
      <c r="O22" s="73">
        <f t="shared" si="4"/>
        <v>0</v>
      </c>
      <c r="P22" s="75">
        <f t="shared" si="5"/>
        <v>0</v>
      </c>
      <c r="Q22" s="76">
        <f t="shared" si="6"/>
        <v>0</v>
      </c>
      <c r="R22" s="20"/>
      <c r="S22" s="21">
        <v>0</v>
      </c>
      <c r="T22" s="22">
        <v>0</v>
      </c>
      <c r="U22" s="22">
        <v>0</v>
      </c>
      <c r="V22" s="22">
        <v>5829.6671964285706</v>
      </c>
      <c r="W22" s="80"/>
      <c r="X22" s="80"/>
      <c r="Y22" s="85"/>
      <c r="Z22" s="85"/>
      <c r="AA22" s="85"/>
      <c r="AB22" s="85"/>
      <c r="AC22" s="80"/>
      <c r="AD22" s="80"/>
      <c r="AE22" s="80"/>
      <c r="AF22" s="80"/>
    </row>
    <row r="23" spans="1:32" s="10" customFormat="1" ht="76.5" customHeight="1" x14ac:dyDescent="0.3">
      <c r="A23" s="16">
        <v>7</v>
      </c>
      <c r="B23" s="82"/>
      <c r="C23" s="17" t="s">
        <v>74</v>
      </c>
      <c r="D23" s="8" t="s">
        <v>56</v>
      </c>
      <c r="E23" s="18">
        <v>2.7</v>
      </c>
      <c r="F23" s="18">
        <v>2.7</v>
      </c>
      <c r="G23" s="80"/>
      <c r="H23" s="80"/>
      <c r="I23" s="73">
        <f t="shared" si="2"/>
        <v>9416.7476964285706</v>
      </c>
      <c r="J23" s="75">
        <v>0</v>
      </c>
      <c r="K23" s="75">
        <v>9416.7476964285706</v>
      </c>
      <c r="L23" s="73">
        <f t="shared" si="3"/>
        <v>9416.7476964285706</v>
      </c>
      <c r="M23" s="75">
        <v>0</v>
      </c>
      <c r="N23" s="75">
        <v>9416.7476964285706</v>
      </c>
      <c r="O23" s="73">
        <f t="shared" si="4"/>
        <v>0</v>
      </c>
      <c r="P23" s="75">
        <f t="shared" si="5"/>
        <v>0</v>
      </c>
      <c r="Q23" s="76">
        <f t="shared" si="6"/>
        <v>0</v>
      </c>
      <c r="R23" s="20"/>
      <c r="S23" s="21">
        <v>0</v>
      </c>
      <c r="T23" s="22">
        <v>0</v>
      </c>
      <c r="U23" s="22">
        <v>0</v>
      </c>
      <c r="V23" s="22">
        <v>9416.7476964285706</v>
      </c>
      <c r="W23" s="80"/>
      <c r="X23" s="80"/>
      <c r="Y23" s="85"/>
      <c r="Z23" s="85"/>
      <c r="AA23" s="85"/>
      <c r="AB23" s="85"/>
      <c r="AC23" s="80"/>
      <c r="AD23" s="80"/>
      <c r="AE23" s="80"/>
      <c r="AF23" s="80"/>
    </row>
    <row r="24" spans="1:32" s="10" customFormat="1" ht="91.5" customHeight="1" x14ac:dyDescent="0.3">
      <c r="A24" s="16">
        <v>8</v>
      </c>
      <c r="B24" s="82"/>
      <c r="C24" s="17" t="s">
        <v>75</v>
      </c>
      <c r="D24" s="8" t="s">
        <v>78</v>
      </c>
      <c r="E24" s="18">
        <v>547.33000000000004</v>
      </c>
      <c r="F24" s="18">
        <v>547.33000000000004</v>
      </c>
      <c r="G24" s="80"/>
      <c r="H24" s="80"/>
      <c r="I24" s="73">
        <f t="shared" si="2"/>
        <v>6870.5765982142857</v>
      </c>
      <c r="J24" s="75">
        <v>0</v>
      </c>
      <c r="K24" s="75">
        <v>6870.5765982142857</v>
      </c>
      <c r="L24" s="73">
        <f t="shared" si="3"/>
        <v>6870.5765982142857</v>
      </c>
      <c r="M24" s="75">
        <v>0</v>
      </c>
      <c r="N24" s="75">
        <v>6870.5765982142857</v>
      </c>
      <c r="O24" s="73">
        <f t="shared" si="4"/>
        <v>0</v>
      </c>
      <c r="P24" s="75">
        <f t="shared" si="5"/>
        <v>0</v>
      </c>
      <c r="Q24" s="76">
        <f t="shared" si="6"/>
        <v>0</v>
      </c>
      <c r="R24" s="20"/>
      <c r="S24" s="21">
        <v>0</v>
      </c>
      <c r="T24" s="22">
        <v>0</v>
      </c>
      <c r="U24" s="22">
        <v>0</v>
      </c>
      <c r="V24" s="22">
        <v>6870.5765982142857</v>
      </c>
      <c r="W24" s="80"/>
      <c r="X24" s="80"/>
      <c r="Y24" s="85"/>
      <c r="Z24" s="85"/>
      <c r="AA24" s="85"/>
      <c r="AB24" s="85"/>
      <c r="AC24" s="80"/>
      <c r="AD24" s="80"/>
      <c r="AE24" s="80"/>
      <c r="AF24" s="80"/>
    </row>
    <row r="25" spans="1:32" s="10" customFormat="1" ht="75.75" customHeight="1" x14ac:dyDescent="0.3">
      <c r="A25" s="16">
        <v>9</v>
      </c>
      <c r="B25" s="82"/>
      <c r="C25" s="17" t="s">
        <v>76</v>
      </c>
      <c r="D25" s="8" t="s">
        <v>78</v>
      </c>
      <c r="E25" s="18">
        <v>1116.04</v>
      </c>
      <c r="F25" s="18">
        <v>1116.04</v>
      </c>
      <c r="G25" s="80"/>
      <c r="H25" s="80"/>
      <c r="I25" s="73">
        <f t="shared" si="2"/>
        <v>450.5</v>
      </c>
      <c r="J25" s="75">
        <v>0</v>
      </c>
      <c r="K25" s="75">
        <v>450.5</v>
      </c>
      <c r="L25" s="73">
        <f t="shared" si="3"/>
        <v>450.5</v>
      </c>
      <c r="M25" s="75">
        <v>0</v>
      </c>
      <c r="N25" s="75">
        <v>450.5</v>
      </c>
      <c r="O25" s="73">
        <f t="shared" si="4"/>
        <v>0</v>
      </c>
      <c r="P25" s="75">
        <f t="shared" si="5"/>
        <v>0</v>
      </c>
      <c r="Q25" s="76">
        <f t="shared" si="6"/>
        <v>0</v>
      </c>
      <c r="R25" s="20"/>
      <c r="S25" s="21">
        <v>0</v>
      </c>
      <c r="T25" s="22">
        <v>0</v>
      </c>
      <c r="U25" s="22">
        <v>0</v>
      </c>
      <c r="V25" s="22">
        <v>450.5</v>
      </c>
      <c r="W25" s="80"/>
      <c r="X25" s="80"/>
      <c r="Y25" s="85"/>
      <c r="Z25" s="85"/>
      <c r="AA25" s="85"/>
      <c r="AB25" s="85"/>
      <c r="AC25" s="80"/>
      <c r="AD25" s="80"/>
      <c r="AE25" s="80"/>
      <c r="AF25" s="80"/>
    </row>
    <row r="26" spans="1:32" s="10" customFormat="1" ht="108.75" customHeight="1" x14ac:dyDescent="0.3">
      <c r="A26" s="16">
        <v>10</v>
      </c>
      <c r="B26" s="82"/>
      <c r="C26" s="17" t="s">
        <v>77</v>
      </c>
      <c r="D26" s="8" t="s">
        <v>79</v>
      </c>
      <c r="E26" s="18">
        <v>100000</v>
      </c>
      <c r="F26" s="18">
        <v>100000</v>
      </c>
      <c r="G26" s="80"/>
      <c r="H26" s="80"/>
      <c r="I26" s="73">
        <f t="shared" si="2"/>
        <v>9645.85</v>
      </c>
      <c r="J26" s="75">
        <v>0</v>
      </c>
      <c r="K26" s="75">
        <v>9645.85</v>
      </c>
      <c r="L26" s="73">
        <f t="shared" si="3"/>
        <v>9645.85</v>
      </c>
      <c r="M26" s="75">
        <v>0</v>
      </c>
      <c r="N26" s="75">
        <v>9645.85</v>
      </c>
      <c r="O26" s="73">
        <f t="shared" si="4"/>
        <v>0</v>
      </c>
      <c r="P26" s="75">
        <f t="shared" si="5"/>
        <v>0</v>
      </c>
      <c r="Q26" s="76">
        <f t="shared" si="6"/>
        <v>0</v>
      </c>
      <c r="R26" s="20"/>
      <c r="S26" s="21">
        <v>0</v>
      </c>
      <c r="T26" s="22">
        <v>0</v>
      </c>
      <c r="U26" s="22">
        <v>0</v>
      </c>
      <c r="V26" s="22">
        <v>9645.85</v>
      </c>
      <c r="W26" s="80"/>
      <c r="X26" s="80"/>
      <c r="Y26" s="85"/>
      <c r="Z26" s="85"/>
      <c r="AA26" s="85"/>
      <c r="AB26" s="85"/>
      <c r="AC26" s="80"/>
      <c r="AD26" s="80"/>
      <c r="AE26" s="80"/>
      <c r="AF26" s="80"/>
    </row>
    <row r="27" spans="1:32" s="10" customFormat="1" ht="29.25" customHeight="1" x14ac:dyDescent="0.3">
      <c r="A27" s="8"/>
      <c r="B27" s="82"/>
      <c r="C27" s="11" t="s">
        <v>66</v>
      </c>
      <c r="D27" s="12"/>
      <c r="E27" s="53"/>
      <c r="F27" s="54"/>
      <c r="G27" s="80"/>
      <c r="H27" s="80"/>
      <c r="I27" s="13">
        <f>SUM(I28:I36)</f>
        <v>2808415.1707946425</v>
      </c>
      <c r="J27" s="20">
        <f t="shared" ref="J27:Q27" si="7">SUM(J28:J36)</f>
        <v>348167.61079464282</v>
      </c>
      <c r="K27" s="20">
        <f t="shared" si="7"/>
        <v>2460247.5599999996</v>
      </c>
      <c r="L27" s="13">
        <f t="shared" si="7"/>
        <v>2444719.6407946427</v>
      </c>
      <c r="M27" s="20">
        <f t="shared" si="7"/>
        <v>348167.61079464282</v>
      </c>
      <c r="N27" s="20">
        <f t="shared" si="7"/>
        <v>2096552.03</v>
      </c>
      <c r="O27" s="13">
        <f t="shared" si="7"/>
        <v>-363695.5299999998</v>
      </c>
      <c r="P27" s="20">
        <f t="shared" si="7"/>
        <v>0</v>
      </c>
      <c r="Q27" s="20">
        <f t="shared" si="7"/>
        <v>-363695.5299999998</v>
      </c>
      <c r="R27" s="14"/>
      <c r="S27" s="13">
        <f>SUM(S28:S36)</f>
        <v>348167.61079464282</v>
      </c>
      <c r="T27" s="13">
        <f t="shared" ref="T27:V27" si="8">SUM(T28:T36)</f>
        <v>0</v>
      </c>
      <c r="U27" s="13">
        <f t="shared" si="8"/>
        <v>0</v>
      </c>
      <c r="V27" s="13">
        <f t="shared" si="8"/>
        <v>2096552.03</v>
      </c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s="10" customFormat="1" ht="100.5" customHeight="1" x14ac:dyDescent="0.3">
      <c r="A28" s="16">
        <v>11</v>
      </c>
      <c r="B28" s="82"/>
      <c r="C28" s="17" t="s">
        <v>80</v>
      </c>
      <c r="D28" s="8" t="s">
        <v>56</v>
      </c>
      <c r="E28" s="18">
        <v>0.747</v>
      </c>
      <c r="F28" s="18">
        <v>0.747</v>
      </c>
      <c r="G28" s="80"/>
      <c r="H28" s="80"/>
      <c r="I28" s="19">
        <f>J28+K28</f>
        <v>59841.86</v>
      </c>
      <c r="J28" s="76">
        <v>59841.86</v>
      </c>
      <c r="K28" s="76">
        <v>0</v>
      </c>
      <c r="L28" s="19">
        <f>M28+N28</f>
        <v>59841.86</v>
      </c>
      <c r="M28" s="76">
        <v>59841.86</v>
      </c>
      <c r="N28" s="76">
        <v>0</v>
      </c>
      <c r="O28" s="73">
        <f t="shared" ref="O28" si="9">L28-I28</f>
        <v>0</v>
      </c>
      <c r="P28" s="75">
        <f t="shared" ref="P28" si="10">M28-J28</f>
        <v>0</v>
      </c>
      <c r="Q28" s="76">
        <f t="shared" ref="Q28" si="11">N28-K28</f>
        <v>0</v>
      </c>
      <c r="R28" s="20"/>
      <c r="S28" s="21">
        <v>59841.86</v>
      </c>
      <c r="T28" s="22">
        <v>0</v>
      </c>
      <c r="U28" s="22">
        <v>0</v>
      </c>
      <c r="V28" s="22">
        <v>0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s="10" customFormat="1" ht="66.75" customHeight="1" x14ac:dyDescent="0.3">
      <c r="A29" s="16">
        <v>12</v>
      </c>
      <c r="B29" s="82"/>
      <c r="C29" s="17" t="s">
        <v>81</v>
      </c>
      <c r="D29" s="8" t="s">
        <v>56</v>
      </c>
      <c r="E29" s="18">
        <v>0.31590000000000001</v>
      </c>
      <c r="F29" s="18">
        <v>0.31590000000000001</v>
      </c>
      <c r="G29" s="80"/>
      <c r="H29" s="80"/>
      <c r="I29" s="19">
        <f>J29+K29</f>
        <v>25725.817598214286</v>
      </c>
      <c r="J29" s="76">
        <v>25725.817598214286</v>
      </c>
      <c r="K29" s="76">
        <v>0</v>
      </c>
      <c r="L29" s="19">
        <f t="shared" ref="L29:L36" si="12">M29+N29</f>
        <v>25725.817598214286</v>
      </c>
      <c r="M29" s="76">
        <v>25725.817598214286</v>
      </c>
      <c r="N29" s="76">
        <v>0</v>
      </c>
      <c r="O29" s="73">
        <f t="shared" ref="O29:O36" si="13">L29-I29</f>
        <v>0</v>
      </c>
      <c r="P29" s="75">
        <f t="shared" ref="P29:P36" si="14">M29-J29</f>
        <v>0</v>
      </c>
      <c r="Q29" s="76">
        <f t="shared" ref="Q29:Q36" si="15">N29-K29</f>
        <v>0</v>
      </c>
      <c r="R29" s="20"/>
      <c r="S29" s="21">
        <v>25725.817598214286</v>
      </c>
      <c r="T29" s="22">
        <v>0</v>
      </c>
      <c r="U29" s="22">
        <v>0</v>
      </c>
      <c r="V29" s="22">
        <v>0</v>
      </c>
      <c r="W29" s="80"/>
      <c r="X29" s="80"/>
      <c r="Y29" s="80"/>
      <c r="Z29" s="80"/>
      <c r="AA29" s="80"/>
      <c r="AB29" s="80"/>
      <c r="AC29" s="80"/>
      <c r="AD29" s="80"/>
      <c r="AE29" s="80"/>
      <c r="AF29" s="80"/>
    </row>
    <row r="30" spans="1:32" s="117" customFormat="1" ht="75" customHeight="1" x14ac:dyDescent="0.3">
      <c r="A30" s="107">
        <v>13</v>
      </c>
      <c r="B30" s="82"/>
      <c r="C30" s="108" t="s">
        <v>82</v>
      </c>
      <c r="D30" s="109" t="s">
        <v>56</v>
      </c>
      <c r="E30" s="110">
        <v>1.3340000000000001</v>
      </c>
      <c r="F30" s="110">
        <v>1.3340000000000001</v>
      </c>
      <c r="G30" s="80"/>
      <c r="H30" s="80"/>
      <c r="I30" s="111">
        <f>J30+K30</f>
        <v>208381.8</v>
      </c>
      <c r="J30" s="112">
        <v>208381.8</v>
      </c>
      <c r="K30" s="112">
        <v>0</v>
      </c>
      <c r="L30" s="111">
        <f t="shared" si="12"/>
        <v>208381.8</v>
      </c>
      <c r="M30" s="112">
        <v>208381.8</v>
      </c>
      <c r="N30" s="112">
        <v>0</v>
      </c>
      <c r="O30" s="113">
        <f t="shared" si="13"/>
        <v>0</v>
      </c>
      <c r="P30" s="114">
        <f t="shared" si="14"/>
        <v>0</v>
      </c>
      <c r="Q30" s="112">
        <f t="shared" si="15"/>
        <v>0</v>
      </c>
      <c r="R30" s="115" t="s">
        <v>194</v>
      </c>
      <c r="S30" s="116">
        <v>208381.8</v>
      </c>
      <c r="T30" s="115">
        <v>0</v>
      </c>
      <c r="U30" s="115">
        <v>0</v>
      </c>
      <c r="V30" s="115">
        <v>0</v>
      </c>
      <c r="W30" s="80"/>
      <c r="X30" s="80"/>
      <c r="Y30" s="80"/>
      <c r="Z30" s="80"/>
      <c r="AA30" s="80"/>
      <c r="AB30" s="80"/>
      <c r="AC30" s="80"/>
      <c r="AD30" s="80"/>
      <c r="AE30" s="80"/>
      <c r="AF30" s="80"/>
    </row>
    <row r="31" spans="1:32" s="10" customFormat="1" ht="66.75" customHeight="1" x14ac:dyDescent="0.3">
      <c r="A31" s="16">
        <v>14</v>
      </c>
      <c r="B31" s="82"/>
      <c r="C31" s="17" t="s">
        <v>83</v>
      </c>
      <c r="D31" s="8" t="s">
        <v>56</v>
      </c>
      <c r="E31" s="18">
        <v>1.038</v>
      </c>
      <c r="F31" s="18">
        <v>1.038</v>
      </c>
      <c r="G31" s="80"/>
      <c r="H31" s="80"/>
      <c r="I31" s="19">
        <f>J31+K31</f>
        <v>27912.55</v>
      </c>
      <c r="J31" s="76">
        <v>27912.55</v>
      </c>
      <c r="K31" s="76">
        <v>0</v>
      </c>
      <c r="L31" s="19">
        <f t="shared" si="12"/>
        <v>27912.55</v>
      </c>
      <c r="M31" s="76">
        <v>27912.55</v>
      </c>
      <c r="N31" s="76">
        <v>0</v>
      </c>
      <c r="O31" s="73">
        <f t="shared" si="13"/>
        <v>0</v>
      </c>
      <c r="P31" s="75">
        <f t="shared" si="14"/>
        <v>0</v>
      </c>
      <c r="Q31" s="76">
        <f t="shared" si="15"/>
        <v>0</v>
      </c>
      <c r="R31" s="20"/>
      <c r="S31" s="21">
        <v>27912.55</v>
      </c>
      <c r="T31" s="22">
        <v>0</v>
      </c>
      <c r="U31" s="22">
        <v>0</v>
      </c>
      <c r="V31" s="22">
        <v>0</v>
      </c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10" customFormat="1" ht="58.5" customHeight="1" x14ac:dyDescent="0.3">
      <c r="A32" s="16">
        <v>15</v>
      </c>
      <c r="B32" s="82"/>
      <c r="C32" s="17" t="s">
        <v>70</v>
      </c>
      <c r="D32" s="8" t="s">
        <v>78</v>
      </c>
      <c r="E32" s="18">
        <v>547.33000000000004</v>
      </c>
      <c r="F32" s="18">
        <v>547.33000000000004</v>
      </c>
      <c r="G32" s="80"/>
      <c r="H32" s="80"/>
      <c r="I32" s="19">
        <f t="shared" ref="I32:I36" si="16">J32+K32</f>
        <v>23985.583196428568</v>
      </c>
      <c r="J32" s="76">
        <v>23985.583196428568</v>
      </c>
      <c r="K32" s="76">
        <v>0</v>
      </c>
      <c r="L32" s="19">
        <f t="shared" si="12"/>
        <v>23985.583196428568</v>
      </c>
      <c r="M32" s="76">
        <v>23985.583196428568</v>
      </c>
      <c r="N32" s="76">
        <v>0</v>
      </c>
      <c r="O32" s="73">
        <f t="shared" si="13"/>
        <v>0</v>
      </c>
      <c r="P32" s="75">
        <f t="shared" si="14"/>
        <v>0</v>
      </c>
      <c r="Q32" s="76">
        <f t="shared" si="15"/>
        <v>0</v>
      </c>
      <c r="R32" s="20"/>
      <c r="S32" s="21">
        <v>23985.583196428568</v>
      </c>
      <c r="T32" s="22">
        <v>0</v>
      </c>
      <c r="U32" s="22">
        <v>0</v>
      </c>
      <c r="V32" s="22">
        <v>0</v>
      </c>
      <c r="W32" s="80"/>
      <c r="X32" s="80"/>
      <c r="Y32" s="80"/>
      <c r="Z32" s="80"/>
      <c r="AA32" s="80"/>
      <c r="AB32" s="80"/>
      <c r="AC32" s="80"/>
      <c r="AD32" s="80"/>
      <c r="AE32" s="80"/>
      <c r="AF32" s="80"/>
    </row>
    <row r="33" spans="1:34" s="10" customFormat="1" ht="63.75" customHeight="1" x14ac:dyDescent="0.3">
      <c r="A33" s="16">
        <v>16</v>
      </c>
      <c r="B33" s="82"/>
      <c r="C33" s="17" t="s">
        <v>84</v>
      </c>
      <c r="D33" s="8" t="s">
        <v>56</v>
      </c>
      <c r="E33" s="18">
        <v>0.1</v>
      </c>
      <c r="F33" s="18">
        <v>0.1</v>
      </c>
      <c r="G33" s="80"/>
      <c r="H33" s="80"/>
      <c r="I33" s="19">
        <f t="shared" si="16"/>
        <v>2320</v>
      </c>
      <c r="J33" s="76">
        <v>2320</v>
      </c>
      <c r="K33" s="76">
        <v>0</v>
      </c>
      <c r="L33" s="19">
        <f t="shared" si="12"/>
        <v>2320</v>
      </c>
      <c r="M33" s="76">
        <v>2320</v>
      </c>
      <c r="N33" s="76">
        <v>0</v>
      </c>
      <c r="O33" s="73">
        <f t="shared" si="13"/>
        <v>0</v>
      </c>
      <c r="P33" s="75">
        <f t="shared" si="14"/>
        <v>0</v>
      </c>
      <c r="Q33" s="76">
        <f t="shared" si="15"/>
        <v>0</v>
      </c>
      <c r="R33" s="20"/>
      <c r="S33" s="21">
        <v>2320</v>
      </c>
      <c r="T33" s="22">
        <v>0</v>
      </c>
      <c r="U33" s="22">
        <v>0</v>
      </c>
      <c r="V33" s="22">
        <v>0</v>
      </c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4" s="117" customFormat="1" ht="75" customHeight="1" x14ac:dyDescent="0.3">
      <c r="A34" s="107">
        <v>17</v>
      </c>
      <c r="B34" s="82"/>
      <c r="C34" s="108" t="s">
        <v>85</v>
      </c>
      <c r="D34" s="109" t="s">
        <v>79</v>
      </c>
      <c r="E34" s="110">
        <v>1000</v>
      </c>
      <c r="F34" s="110">
        <v>1000</v>
      </c>
      <c r="G34" s="80"/>
      <c r="H34" s="80"/>
      <c r="I34" s="111">
        <f t="shared" si="16"/>
        <v>20235.53</v>
      </c>
      <c r="J34" s="112">
        <v>0</v>
      </c>
      <c r="K34" s="112">
        <v>20235.53</v>
      </c>
      <c r="L34" s="111">
        <f t="shared" si="12"/>
        <v>5954.3</v>
      </c>
      <c r="M34" s="112">
        <v>0</v>
      </c>
      <c r="N34" s="112">
        <v>5954.3</v>
      </c>
      <c r="O34" s="113">
        <f t="shared" si="13"/>
        <v>-14281.23</v>
      </c>
      <c r="P34" s="114">
        <f t="shared" si="14"/>
        <v>0</v>
      </c>
      <c r="Q34" s="112">
        <f t="shared" si="15"/>
        <v>-14281.23</v>
      </c>
      <c r="R34" s="115" t="s">
        <v>193</v>
      </c>
      <c r="S34" s="116">
        <v>0</v>
      </c>
      <c r="T34" s="115">
        <v>0</v>
      </c>
      <c r="U34" s="115">
        <v>0</v>
      </c>
      <c r="V34" s="115">
        <v>5954.3</v>
      </c>
      <c r="W34" s="80"/>
      <c r="X34" s="80"/>
      <c r="Y34" s="80"/>
      <c r="Z34" s="80"/>
      <c r="AA34" s="80"/>
      <c r="AB34" s="80"/>
      <c r="AC34" s="80"/>
      <c r="AD34" s="80"/>
      <c r="AE34" s="80"/>
      <c r="AF34" s="80"/>
    </row>
    <row r="35" spans="1:34" s="117" customFormat="1" ht="51.75" customHeight="1" x14ac:dyDescent="0.3">
      <c r="A35" s="107">
        <v>18</v>
      </c>
      <c r="B35" s="82"/>
      <c r="C35" s="108" t="s">
        <v>86</v>
      </c>
      <c r="D35" s="109" t="s">
        <v>56</v>
      </c>
      <c r="E35" s="110">
        <v>3.1890000000000001</v>
      </c>
      <c r="F35" s="110">
        <v>3.1890000000000001</v>
      </c>
      <c r="G35" s="80"/>
      <c r="H35" s="80"/>
      <c r="I35" s="111">
        <f t="shared" si="16"/>
        <v>118526.73000000001</v>
      </c>
      <c r="J35" s="112">
        <v>0</v>
      </c>
      <c r="K35" s="112">
        <v>118526.73000000001</v>
      </c>
      <c r="L35" s="111">
        <f t="shared" si="12"/>
        <v>118526.73000000001</v>
      </c>
      <c r="M35" s="112">
        <v>0</v>
      </c>
      <c r="N35" s="112">
        <v>118526.73000000001</v>
      </c>
      <c r="O35" s="113">
        <f t="shared" si="13"/>
        <v>0</v>
      </c>
      <c r="P35" s="114">
        <f t="shared" si="14"/>
        <v>0</v>
      </c>
      <c r="Q35" s="112">
        <f t="shared" si="15"/>
        <v>0</v>
      </c>
      <c r="R35" s="118"/>
      <c r="S35" s="116">
        <v>0</v>
      </c>
      <c r="T35" s="115">
        <v>0</v>
      </c>
      <c r="U35" s="115">
        <v>0</v>
      </c>
      <c r="V35" s="115">
        <v>118526.73000000001</v>
      </c>
      <c r="W35" s="80"/>
      <c r="X35" s="80"/>
      <c r="Y35" s="80"/>
      <c r="Z35" s="80"/>
      <c r="AA35" s="80"/>
      <c r="AB35" s="80"/>
      <c r="AC35" s="80"/>
      <c r="AD35" s="80"/>
      <c r="AE35" s="80"/>
      <c r="AF35" s="80"/>
    </row>
    <row r="36" spans="1:34" s="117" customFormat="1" ht="109.5" customHeight="1" x14ac:dyDescent="0.3">
      <c r="A36" s="107">
        <v>19</v>
      </c>
      <c r="B36" s="82"/>
      <c r="C36" s="108" t="s">
        <v>87</v>
      </c>
      <c r="D36" s="109" t="s">
        <v>79</v>
      </c>
      <c r="E36" s="110">
        <v>100000</v>
      </c>
      <c r="F36" s="110">
        <v>100000</v>
      </c>
      <c r="G36" s="80"/>
      <c r="H36" s="80"/>
      <c r="I36" s="111">
        <f t="shared" si="16"/>
        <v>2321485.2999999998</v>
      </c>
      <c r="J36" s="112">
        <v>0</v>
      </c>
      <c r="K36" s="112">
        <v>2321485.2999999998</v>
      </c>
      <c r="L36" s="111">
        <f t="shared" si="12"/>
        <v>1972071</v>
      </c>
      <c r="M36" s="112">
        <v>0</v>
      </c>
      <c r="N36" s="112">
        <v>1972071</v>
      </c>
      <c r="O36" s="113">
        <f t="shared" si="13"/>
        <v>-349414.29999999981</v>
      </c>
      <c r="P36" s="114">
        <f t="shared" si="14"/>
        <v>0</v>
      </c>
      <c r="Q36" s="112">
        <f t="shared" si="15"/>
        <v>-349414.29999999981</v>
      </c>
      <c r="R36" s="115" t="s">
        <v>195</v>
      </c>
      <c r="S36" s="116">
        <v>0</v>
      </c>
      <c r="T36" s="115">
        <v>0</v>
      </c>
      <c r="U36" s="115">
        <v>0</v>
      </c>
      <c r="V36" s="115">
        <v>1972071</v>
      </c>
      <c r="W36" s="80"/>
      <c r="X36" s="80"/>
      <c r="Y36" s="80"/>
      <c r="Z36" s="80"/>
      <c r="AA36" s="80"/>
      <c r="AB36" s="80"/>
      <c r="AC36" s="80"/>
      <c r="AD36" s="80"/>
      <c r="AE36" s="80"/>
      <c r="AF36" s="80"/>
    </row>
    <row r="37" spans="1:34" s="26" customFormat="1" ht="29.25" customHeight="1" x14ac:dyDescent="0.3">
      <c r="A37" s="23"/>
      <c r="B37" s="82"/>
      <c r="C37" s="24" t="s">
        <v>40</v>
      </c>
      <c r="D37" s="15"/>
      <c r="E37" s="25"/>
      <c r="F37" s="25"/>
      <c r="G37" s="80"/>
      <c r="H37" s="80"/>
      <c r="I37" s="15">
        <f>SUM(I38:I57)</f>
        <v>137222.09071428573</v>
      </c>
      <c r="J37" s="78">
        <f t="shared" ref="J37:Q37" si="17">SUM(J38:J57)</f>
        <v>137222.09071428573</v>
      </c>
      <c r="K37" s="78">
        <f t="shared" si="17"/>
        <v>0</v>
      </c>
      <c r="L37" s="15">
        <f t="shared" si="17"/>
        <v>137222.09071428573</v>
      </c>
      <c r="M37" s="78">
        <f t="shared" si="17"/>
        <v>137222.09071428573</v>
      </c>
      <c r="N37" s="78">
        <f t="shared" si="17"/>
        <v>0</v>
      </c>
      <c r="O37" s="15">
        <f t="shared" si="17"/>
        <v>0</v>
      </c>
      <c r="P37" s="78">
        <f t="shared" si="17"/>
        <v>0</v>
      </c>
      <c r="Q37" s="78">
        <f t="shared" si="17"/>
        <v>0</v>
      </c>
      <c r="R37" s="15"/>
      <c r="S37" s="15">
        <f t="shared" ref="S37:V37" si="18">SUM(S38:S57)</f>
        <v>137222.09071428573</v>
      </c>
      <c r="T37" s="15">
        <f t="shared" si="18"/>
        <v>0</v>
      </c>
      <c r="U37" s="15">
        <f t="shared" si="18"/>
        <v>0</v>
      </c>
      <c r="V37" s="15">
        <f t="shared" si="18"/>
        <v>0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H37" s="27"/>
    </row>
    <row r="38" spans="1:34" s="26" customFormat="1" ht="84" customHeight="1" x14ac:dyDescent="0.3">
      <c r="A38" s="23" t="s">
        <v>107</v>
      </c>
      <c r="B38" s="82"/>
      <c r="C38" s="28" t="s">
        <v>88</v>
      </c>
      <c r="D38" s="8" t="s">
        <v>57</v>
      </c>
      <c r="E38" s="29">
        <v>5</v>
      </c>
      <c r="F38" s="29">
        <v>5</v>
      </c>
      <c r="G38" s="80"/>
      <c r="H38" s="80"/>
      <c r="I38" s="21">
        <v>8095.8349999999982</v>
      </c>
      <c r="J38" s="22">
        <v>8095.8349999999982</v>
      </c>
      <c r="K38" s="22">
        <v>0</v>
      </c>
      <c r="L38" s="19">
        <f>M38+N38</f>
        <v>8095.8349999999982</v>
      </c>
      <c r="M38" s="22">
        <v>8095.8349999999982</v>
      </c>
      <c r="N38" s="22">
        <v>0</v>
      </c>
      <c r="O38" s="73">
        <f t="shared" ref="O38" si="19">L38-I38</f>
        <v>0</v>
      </c>
      <c r="P38" s="75">
        <f t="shared" ref="P38" si="20">M38-J38</f>
        <v>0</v>
      </c>
      <c r="Q38" s="76">
        <f t="shared" ref="Q38" si="21">N38-K38</f>
        <v>0</v>
      </c>
      <c r="R38" s="15"/>
      <c r="S38" s="19">
        <f>L38</f>
        <v>8095.8349999999982</v>
      </c>
      <c r="T38" s="19">
        <v>0</v>
      </c>
      <c r="U38" s="19">
        <v>0</v>
      </c>
      <c r="V38" s="19">
        <v>0</v>
      </c>
      <c r="W38" s="80"/>
      <c r="X38" s="80"/>
      <c r="Y38" s="80"/>
      <c r="Z38" s="80"/>
      <c r="AA38" s="80"/>
      <c r="AB38" s="80"/>
      <c r="AC38" s="80"/>
      <c r="AD38" s="80"/>
      <c r="AE38" s="80"/>
      <c r="AF38" s="80"/>
    </row>
    <row r="39" spans="1:34" s="34" customFormat="1" ht="48" customHeight="1" x14ac:dyDescent="0.3">
      <c r="A39" s="30" t="s">
        <v>108</v>
      </c>
      <c r="B39" s="82"/>
      <c r="C39" s="31" t="s">
        <v>89</v>
      </c>
      <c r="D39" s="8" t="s">
        <v>57</v>
      </c>
      <c r="E39" s="29">
        <v>10</v>
      </c>
      <c r="F39" s="29">
        <v>10</v>
      </c>
      <c r="G39" s="80"/>
      <c r="H39" s="80"/>
      <c r="I39" s="21">
        <v>4705</v>
      </c>
      <c r="J39" s="22">
        <v>4705</v>
      </c>
      <c r="K39" s="22">
        <v>0</v>
      </c>
      <c r="L39" s="19">
        <f t="shared" ref="L39:L57" si="22">M39+N39</f>
        <v>4705</v>
      </c>
      <c r="M39" s="22">
        <v>4705</v>
      </c>
      <c r="N39" s="22">
        <v>0</v>
      </c>
      <c r="O39" s="73">
        <f t="shared" ref="O39:O50" si="23">L39-I39</f>
        <v>0</v>
      </c>
      <c r="P39" s="75">
        <f t="shared" ref="P39:P50" si="24">M39-J39</f>
        <v>0</v>
      </c>
      <c r="Q39" s="76">
        <f t="shared" ref="Q39:Q50" si="25">N39-K39</f>
        <v>0</v>
      </c>
      <c r="R39" s="33"/>
      <c r="S39" s="19">
        <f t="shared" ref="S39" si="26">L39</f>
        <v>4705</v>
      </c>
      <c r="T39" s="19">
        <v>0</v>
      </c>
      <c r="U39" s="19">
        <v>0</v>
      </c>
      <c r="V39" s="19">
        <v>0</v>
      </c>
      <c r="W39" s="80"/>
      <c r="X39" s="80"/>
      <c r="Y39" s="80"/>
      <c r="Z39" s="80"/>
      <c r="AA39" s="80"/>
      <c r="AB39" s="80"/>
      <c r="AC39" s="80"/>
      <c r="AD39" s="80"/>
      <c r="AE39" s="80"/>
      <c r="AF39" s="80"/>
    </row>
    <row r="40" spans="1:34" s="26" customFormat="1" ht="48" customHeight="1" x14ac:dyDescent="0.3">
      <c r="A40" s="23" t="s">
        <v>109</v>
      </c>
      <c r="B40" s="82"/>
      <c r="C40" s="28" t="s">
        <v>90</v>
      </c>
      <c r="D40" s="8" t="s">
        <v>57</v>
      </c>
      <c r="E40" s="29">
        <v>2</v>
      </c>
      <c r="F40" s="29">
        <v>2</v>
      </c>
      <c r="G40" s="80"/>
      <c r="H40" s="80"/>
      <c r="I40" s="21">
        <v>36750</v>
      </c>
      <c r="J40" s="22">
        <v>36750</v>
      </c>
      <c r="K40" s="22">
        <v>0</v>
      </c>
      <c r="L40" s="19">
        <f t="shared" si="22"/>
        <v>36750</v>
      </c>
      <c r="M40" s="22">
        <v>36750</v>
      </c>
      <c r="N40" s="22">
        <v>0</v>
      </c>
      <c r="O40" s="73">
        <f t="shared" si="23"/>
        <v>0</v>
      </c>
      <c r="P40" s="75">
        <f t="shared" si="24"/>
        <v>0</v>
      </c>
      <c r="Q40" s="76">
        <f t="shared" si="25"/>
        <v>0</v>
      </c>
      <c r="R40" s="15"/>
      <c r="S40" s="19">
        <f>L40</f>
        <v>36750</v>
      </c>
      <c r="T40" s="19">
        <v>0</v>
      </c>
      <c r="U40" s="19">
        <v>0</v>
      </c>
      <c r="V40" s="19">
        <v>0</v>
      </c>
      <c r="W40" s="80"/>
      <c r="X40" s="80"/>
      <c r="Y40" s="80"/>
      <c r="Z40" s="80"/>
      <c r="AA40" s="80"/>
      <c r="AB40" s="80"/>
      <c r="AC40" s="80"/>
      <c r="AD40" s="80"/>
      <c r="AE40" s="80"/>
      <c r="AF40" s="80"/>
    </row>
    <row r="41" spans="1:34" s="34" customFormat="1" ht="48" customHeight="1" x14ac:dyDescent="0.3">
      <c r="A41" s="30" t="s">
        <v>110</v>
      </c>
      <c r="B41" s="82"/>
      <c r="C41" s="31" t="s">
        <v>91</v>
      </c>
      <c r="D41" s="8" t="s">
        <v>57</v>
      </c>
      <c r="E41" s="29">
        <v>1</v>
      </c>
      <c r="F41" s="29">
        <v>1</v>
      </c>
      <c r="G41" s="80"/>
      <c r="H41" s="80"/>
      <c r="I41" s="21">
        <v>1634.9999999999998</v>
      </c>
      <c r="J41" s="22">
        <v>1634.9999999999998</v>
      </c>
      <c r="K41" s="22">
        <v>0</v>
      </c>
      <c r="L41" s="19">
        <f t="shared" si="22"/>
        <v>1634.9999999999998</v>
      </c>
      <c r="M41" s="22">
        <v>1634.9999999999998</v>
      </c>
      <c r="N41" s="22">
        <v>0</v>
      </c>
      <c r="O41" s="73">
        <f t="shared" si="23"/>
        <v>0</v>
      </c>
      <c r="P41" s="75">
        <f t="shared" si="24"/>
        <v>0</v>
      </c>
      <c r="Q41" s="76">
        <f t="shared" si="25"/>
        <v>0</v>
      </c>
      <c r="R41" s="33"/>
      <c r="S41" s="19">
        <f t="shared" ref="S41" si="27">L41</f>
        <v>1634.9999999999998</v>
      </c>
      <c r="T41" s="19">
        <v>0</v>
      </c>
      <c r="U41" s="19">
        <v>0</v>
      </c>
      <c r="V41" s="19">
        <v>0</v>
      </c>
      <c r="W41" s="80"/>
      <c r="X41" s="80"/>
      <c r="Y41" s="80"/>
      <c r="Z41" s="80"/>
      <c r="AA41" s="80"/>
      <c r="AB41" s="80"/>
      <c r="AC41" s="80"/>
      <c r="AD41" s="80"/>
      <c r="AE41" s="80"/>
      <c r="AF41" s="80"/>
    </row>
    <row r="42" spans="1:34" s="26" customFormat="1" ht="48" customHeight="1" x14ac:dyDescent="0.3">
      <c r="A42" s="23" t="s">
        <v>111</v>
      </c>
      <c r="B42" s="82"/>
      <c r="C42" s="28" t="s">
        <v>92</v>
      </c>
      <c r="D42" s="8" t="s">
        <v>57</v>
      </c>
      <c r="E42" s="29">
        <v>1</v>
      </c>
      <c r="F42" s="29">
        <v>1</v>
      </c>
      <c r="G42" s="80"/>
      <c r="H42" s="80"/>
      <c r="I42" s="21">
        <v>10098.999999999998</v>
      </c>
      <c r="J42" s="22">
        <v>10098.999999999998</v>
      </c>
      <c r="K42" s="22">
        <v>0</v>
      </c>
      <c r="L42" s="19">
        <f t="shared" si="22"/>
        <v>10098.999999999998</v>
      </c>
      <c r="M42" s="22">
        <v>10098.999999999998</v>
      </c>
      <c r="N42" s="22">
        <v>0</v>
      </c>
      <c r="O42" s="73">
        <f t="shared" si="23"/>
        <v>0</v>
      </c>
      <c r="P42" s="75">
        <f t="shared" si="24"/>
        <v>0</v>
      </c>
      <c r="Q42" s="76">
        <f t="shared" si="25"/>
        <v>0</v>
      </c>
      <c r="R42" s="15"/>
      <c r="S42" s="19">
        <f>L42</f>
        <v>10098.999999999998</v>
      </c>
      <c r="T42" s="19">
        <v>0</v>
      </c>
      <c r="U42" s="19">
        <v>0</v>
      </c>
      <c r="V42" s="19">
        <v>0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</row>
    <row r="43" spans="1:34" s="34" customFormat="1" ht="69.75" customHeight="1" x14ac:dyDescent="0.3">
      <c r="A43" s="30" t="s">
        <v>112</v>
      </c>
      <c r="B43" s="82"/>
      <c r="C43" s="31" t="s">
        <v>93</v>
      </c>
      <c r="D43" s="8" t="s">
        <v>57</v>
      </c>
      <c r="E43" s="29">
        <v>2</v>
      </c>
      <c r="F43" s="29">
        <v>2</v>
      </c>
      <c r="G43" s="80"/>
      <c r="H43" s="80"/>
      <c r="I43" s="21">
        <v>5113.9999999999991</v>
      </c>
      <c r="J43" s="22">
        <v>5113.9999999999991</v>
      </c>
      <c r="K43" s="22">
        <v>0</v>
      </c>
      <c r="L43" s="19">
        <f t="shared" si="22"/>
        <v>5113.9999999999991</v>
      </c>
      <c r="M43" s="22">
        <v>5113.9999999999991</v>
      </c>
      <c r="N43" s="22">
        <v>0</v>
      </c>
      <c r="O43" s="73">
        <f t="shared" si="23"/>
        <v>0</v>
      </c>
      <c r="P43" s="75">
        <f t="shared" si="24"/>
        <v>0</v>
      </c>
      <c r="Q43" s="76">
        <f t="shared" si="25"/>
        <v>0</v>
      </c>
      <c r="R43" s="33"/>
      <c r="S43" s="19">
        <f t="shared" ref="S43:S45" si="28">L43</f>
        <v>5113.9999999999991</v>
      </c>
      <c r="T43" s="19">
        <v>0</v>
      </c>
      <c r="U43" s="19">
        <v>0</v>
      </c>
      <c r="V43" s="19">
        <v>0</v>
      </c>
      <c r="W43" s="80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4" ht="132" customHeight="1" x14ac:dyDescent="0.3">
      <c r="A44" s="23" t="s">
        <v>113</v>
      </c>
      <c r="B44" s="82"/>
      <c r="C44" s="17" t="s">
        <v>94</v>
      </c>
      <c r="D44" s="8" t="s">
        <v>57</v>
      </c>
      <c r="E44" s="29">
        <v>4</v>
      </c>
      <c r="F44" s="29">
        <v>4</v>
      </c>
      <c r="G44" s="80"/>
      <c r="H44" s="80"/>
      <c r="I44" s="21">
        <v>4860</v>
      </c>
      <c r="J44" s="22">
        <v>4860</v>
      </c>
      <c r="K44" s="22">
        <v>0</v>
      </c>
      <c r="L44" s="19">
        <f t="shared" si="22"/>
        <v>4860</v>
      </c>
      <c r="M44" s="22">
        <v>4860</v>
      </c>
      <c r="N44" s="22">
        <v>0</v>
      </c>
      <c r="O44" s="73">
        <f t="shared" si="23"/>
        <v>0</v>
      </c>
      <c r="P44" s="75">
        <f t="shared" si="24"/>
        <v>0</v>
      </c>
      <c r="Q44" s="76">
        <f t="shared" si="25"/>
        <v>0</v>
      </c>
      <c r="R44" s="15"/>
      <c r="S44" s="19">
        <f t="shared" si="28"/>
        <v>4860</v>
      </c>
      <c r="T44" s="19">
        <v>0</v>
      </c>
      <c r="U44" s="19">
        <v>0</v>
      </c>
      <c r="V44" s="19">
        <v>0</v>
      </c>
      <c r="W44" s="80"/>
      <c r="X44" s="80"/>
      <c r="Y44" s="80"/>
      <c r="Z44" s="80"/>
      <c r="AA44" s="80"/>
      <c r="AB44" s="80"/>
      <c r="AC44" s="80"/>
      <c r="AD44" s="80"/>
      <c r="AE44" s="80"/>
      <c r="AF44" s="80"/>
    </row>
    <row r="45" spans="1:34" ht="48" customHeight="1" x14ac:dyDescent="0.3">
      <c r="A45" s="30" t="s">
        <v>114</v>
      </c>
      <c r="B45" s="82"/>
      <c r="C45" s="17" t="s">
        <v>95</v>
      </c>
      <c r="D45" s="8" t="s">
        <v>57</v>
      </c>
      <c r="E45" s="29">
        <v>1</v>
      </c>
      <c r="F45" s="29">
        <v>1</v>
      </c>
      <c r="G45" s="80"/>
      <c r="H45" s="80"/>
      <c r="I45" s="21">
        <v>4194.945999999999</v>
      </c>
      <c r="J45" s="22">
        <v>4194.945999999999</v>
      </c>
      <c r="K45" s="22">
        <v>0</v>
      </c>
      <c r="L45" s="19">
        <f t="shared" si="22"/>
        <v>4194.945999999999</v>
      </c>
      <c r="M45" s="22">
        <v>4194.945999999999</v>
      </c>
      <c r="N45" s="22">
        <v>0</v>
      </c>
      <c r="O45" s="73">
        <f t="shared" si="23"/>
        <v>0</v>
      </c>
      <c r="P45" s="75">
        <f t="shared" si="24"/>
        <v>0</v>
      </c>
      <c r="Q45" s="76">
        <f t="shared" si="25"/>
        <v>0</v>
      </c>
      <c r="R45" s="33"/>
      <c r="S45" s="19">
        <f t="shared" si="28"/>
        <v>4194.945999999999</v>
      </c>
      <c r="T45" s="19">
        <v>0</v>
      </c>
      <c r="U45" s="19">
        <v>0</v>
      </c>
      <c r="V45" s="19">
        <v>0</v>
      </c>
      <c r="W45" s="80"/>
      <c r="X45" s="80"/>
      <c r="Y45" s="80"/>
      <c r="Z45" s="80"/>
      <c r="AA45" s="80"/>
      <c r="AB45" s="80"/>
      <c r="AC45" s="80"/>
      <c r="AD45" s="80"/>
      <c r="AE45" s="80"/>
      <c r="AF45" s="80"/>
    </row>
    <row r="46" spans="1:34" s="26" customFormat="1" ht="66" customHeight="1" x14ac:dyDescent="0.3">
      <c r="A46" s="23" t="s">
        <v>115</v>
      </c>
      <c r="B46" s="82"/>
      <c r="C46" s="28" t="s">
        <v>96</v>
      </c>
      <c r="D46" s="8" t="s">
        <v>97</v>
      </c>
      <c r="E46" s="29">
        <v>1</v>
      </c>
      <c r="F46" s="29">
        <v>1</v>
      </c>
      <c r="G46" s="80"/>
      <c r="H46" s="80"/>
      <c r="I46" s="21">
        <v>12199.999999999998</v>
      </c>
      <c r="J46" s="22">
        <v>12199.999999999998</v>
      </c>
      <c r="K46" s="22">
        <v>0</v>
      </c>
      <c r="L46" s="19">
        <f t="shared" si="22"/>
        <v>12199.999999999998</v>
      </c>
      <c r="M46" s="22">
        <v>12199.999999999998</v>
      </c>
      <c r="N46" s="22">
        <v>0</v>
      </c>
      <c r="O46" s="73">
        <f t="shared" si="23"/>
        <v>0</v>
      </c>
      <c r="P46" s="75">
        <f t="shared" si="24"/>
        <v>0</v>
      </c>
      <c r="Q46" s="76">
        <f t="shared" si="25"/>
        <v>0</v>
      </c>
      <c r="R46" s="15"/>
      <c r="S46" s="19">
        <f>L46</f>
        <v>12199.999999999998</v>
      </c>
      <c r="T46" s="19">
        <v>0</v>
      </c>
      <c r="U46" s="19">
        <v>0</v>
      </c>
      <c r="V46" s="19">
        <v>0</v>
      </c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4" s="34" customFormat="1" ht="61.5" customHeight="1" x14ac:dyDescent="0.3">
      <c r="A47" s="30" t="s">
        <v>116</v>
      </c>
      <c r="B47" s="82"/>
      <c r="C47" s="31" t="s">
        <v>98</v>
      </c>
      <c r="D47" s="8" t="s">
        <v>57</v>
      </c>
      <c r="E47" s="29">
        <v>1</v>
      </c>
      <c r="F47" s="29">
        <v>1</v>
      </c>
      <c r="G47" s="80"/>
      <c r="H47" s="80"/>
      <c r="I47" s="21">
        <v>389.99999999999994</v>
      </c>
      <c r="J47" s="22">
        <v>389.99999999999994</v>
      </c>
      <c r="K47" s="22">
        <v>0</v>
      </c>
      <c r="L47" s="19">
        <f t="shared" si="22"/>
        <v>389.99999999999994</v>
      </c>
      <c r="M47" s="22">
        <v>389.99999999999994</v>
      </c>
      <c r="N47" s="22">
        <v>0</v>
      </c>
      <c r="O47" s="73">
        <f t="shared" si="23"/>
        <v>0</v>
      </c>
      <c r="P47" s="75">
        <f t="shared" si="24"/>
        <v>0</v>
      </c>
      <c r="Q47" s="76">
        <f t="shared" si="25"/>
        <v>0</v>
      </c>
      <c r="R47" s="33"/>
      <c r="S47" s="19">
        <f t="shared" ref="S47:S49" si="29">L47</f>
        <v>389.99999999999994</v>
      </c>
      <c r="T47" s="19">
        <v>0</v>
      </c>
      <c r="U47" s="19">
        <v>0</v>
      </c>
      <c r="V47" s="19">
        <v>0</v>
      </c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4" ht="48" customHeight="1" x14ac:dyDescent="0.3">
      <c r="A48" s="23" t="s">
        <v>117</v>
      </c>
      <c r="B48" s="82"/>
      <c r="C48" s="17" t="s">
        <v>99</v>
      </c>
      <c r="D48" s="8" t="s">
        <v>57</v>
      </c>
      <c r="E48" s="29">
        <v>1</v>
      </c>
      <c r="F48" s="29">
        <v>1</v>
      </c>
      <c r="G48" s="80"/>
      <c r="H48" s="80"/>
      <c r="I48" s="21">
        <v>891.2059999999999</v>
      </c>
      <c r="J48" s="22">
        <v>891.2059999999999</v>
      </c>
      <c r="K48" s="22">
        <v>0</v>
      </c>
      <c r="L48" s="19">
        <f t="shared" si="22"/>
        <v>891.2059999999999</v>
      </c>
      <c r="M48" s="22">
        <v>891.2059999999999</v>
      </c>
      <c r="N48" s="22">
        <v>0</v>
      </c>
      <c r="O48" s="73">
        <f t="shared" si="23"/>
        <v>0</v>
      </c>
      <c r="P48" s="75">
        <f t="shared" si="24"/>
        <v>0</v>
      </c>
      <c r="Q48" s="76">
        <f t="shared" si="25"/>
        <v>0</v>
      </c>
      <c r="R48" s="15"/>
      <c r="S48" s="19">
        <f t="shared" si="29"/>
        <v>891.2059999999999</v>
      </c>
      <c r="T48" s="19">
        <v>0</v>
      </c>
      <c r="U48" s="19">
        <v>0</v>
      </c>
      <c r="V48" s="19">
        <v>0</v>
      </c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48" customHeight="1" x14ac:dyDescent="0.3">
      <c r="A49" s="30" t="s">
        <v>118</v>
      </c>
      <c r="B49" s="82"/>
      <c r="C49" s="17" t="s">
        <v>100</v>
      </c>
      <c r="D49" s="8" t="s">
        <v>57</v>
      </c>
      <c r="E49" s="29">
        <v>4</v>
      </c>
      <c r="F49" s="29">
        <v>4</v>
      </c>
      <c r="G49" s="80"/>
      <c r="H49" s="80"/>
      <c r="I49" s="21">
        <v>907.59999999999991</v>
      </c>
      <c r="J49" s="22">
        <v>907.59999999999991</v>
      </c>
      <c r="K49" s="22">
        <v>0</v>
      </c>
      <c r="L49" s="19">
        <f t="shared" si="22"/>
        <v>907.59999999999991</v>
      </c>
      <c r="M49" s="22">
        <v>907.59999999999991</v>
      </c>
      <c r="N49" s="22">
        <v>0</v>
      </c>
      <c r="O49" s="73">
        <f t="shared" si="23"/>
        <v>0</v>
      </c>
      <c r="P49" s="75">
        <f t="shared" si="24"/>
        <v>0</v>
      </c>
      <c r="Q49" s="76">
        <f t="shared" si="25"/>
        <v>0</v>
      </c>
      <c r="R49" s="33"/>
      <c r="S49" s="19">
        <f t="shared" si="29"/>
        <v>907.59999999999991</v>
      </c>
      <c r="T49" s="19">
        <v>0</v>
      </c>
      <c r="U49" s="19">
        <v>0</v>
      </c>
      <c r="V49" s="19">
        <v>0</v>
      </c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s="26" customFormat="1" ht="48" customHeight="1" x14ac:dyDescent="0.3">
      <c r="A50" s="23" t="s">
        <v>119</v>
      </c>
      <c r="B50" s="82"/>
      <c r="C50" s="28" t="s">
        <v>99</v>
      </c>
      <c r="D50" s="8" t="s">
        <v>57</v>
      </c>
      <c r="E50" s="29">
        <v>5</v>
      </c>
      <c r="F50" s="29">
        <v>5</v>
      </c>
      <c r="G50" s="80"/>
      <c r="H50" s="80"/>
      <c r="I50" s="21">
        <v>1046.9999999999998</v>
      </c>
      <c r="J50" s="22">
        <v>1046.9999999999998</v>
      </c>
      <c r="K50" s="22">
        <v>0</v>
      </c>
      <c r="L50" s="19">
        <f t="shared" si="22"/>
        <v>1046.9999999999998</v>
      </c>
      <c r="M50" s="22">
        <v>1046.9999999999998</v>
      </c>
      <c r="N50" s="22">
        <v>0</v>
      </c>
      <c r="O50" s="73">
        <f t="shared" si="23"/>
        <v>0</v>
      </c>
      <c r="P50" s="75">
        <f t="shared" si="24"/>
        <v>0</v>
      </c>
      <c r="Q50" s="76">
        <f t="shared" si="25"/>
        <v>0</v>
      </c>
      <c r="R50" s="15"/>
      <c r="S50" s="19">
        <f>L50</f>
        <v>1046.9999999999998</v>
      </c>
      <c r="T50" s="19">
        <v>0</v>
      </c>
      <c r="U50" s="19">
        <v>0</v>
      </c>
      <c r="V50" s="19">
        <v>0</v>
      </c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s="34" customFormat="1" ht="27" customHeight="1" x14ac:dyDescent="0.3">
      <c r="A51" s="30" t="s">
        <v>120</v>
      </c>
      <c r="B51" s="82"/>
      <c r="C51" s="31" t="s">
        <v>101</v>
      </c>
      <c r="D51" s="8" t="s">
        <v>78</v>
      </c>
      <c r="E51" s="29">
        <v>50</v>
      </c>
      <c r="F51" s="29">
        <v>50</v>
      </c>
      <c r="G51" s="80"/>
      <c r="H51" s="80"/>
      <c r="I51" s="21">
        <v>600.892857142857</v>
      </c>
      <c r="J51" s="22">
        <v>600.892857142857</v>
      </c>
      <c r="K51" s="22">
        <v>0</v>
      </c>
      <c r="L51" s="19">
        <f t="shared" si="22"/>
        <v>600.892857142857</v>
      </c>
      <c r="M51" s="22">
        <v>600.892857142857</v>
      </c>
      <c r="N51" s="22">
        <v>0</v>
      </c>
      <c r="O51" s="73">
        <f t="shared" ref="O51:O57" si="30">L51-I51</f>
        <v>0</v>
      </c>
      <c r="P51" s="75">
        <f t="shared" ref="P51:P57" si="31">M51-J51</f>
        <v>0</v>
      </c>
      <c r="Q51" s="76">
        <f t="shared" ref="Q51:Q57" si="32">N51-K51</f>
        <v>0</v>
      </c>
      <c r="R51" s="33"/>
      <c r="S51" s="19">
        <f t="shared" ref="S51:S52" si="33">L51</f>
        <v>600.892857142857</v>
      </c>
      <c r="T51" s="19">
        <v>0</v>
      </c>
      <c r="U51" s="19">
        <v>0</v>
      </c>
      <c r="V51" s="19">
        <v>0</v>
      </c>
      <c r="W51" s="80"/>
      <c r="X51" s="80"/>
      <c r="Y51" s="80"/>
      <c r="Z51" s="80"/>
      <c r="AA51" s="80"/>
      <c r="AB51" s="80"/>
      <c r="AC51" s="80"/>
      <c r="AD51" s="80"/>
      <c r="AE51" s="80"/>
      <c r="AF51" s="80"/>
    </row>
    <row r="52" spans="1:32" ht="27" customHeight="1" x14ac:dyDescent="0.3">
      <c r="A52" s="23" t="s">
        <v>121</v>
      </c>
      <c r="B52" s="82"/>
      <c r="C52" s="17" t="s">
        <v>102</v>
      </c>
      <c r="D52" s="8" t="s">
        <v>57</v>
      </c>
      <c r="E52" s="29">
        <v>84</v>
      </c>
      <c r="F52" s="29">
        <v>84</v>
      </c>
      <c r="G52" s="80"/>
      <c r="H52" s="80"/>
      <c r="I52" s="21">
        <v>6853.7780000000002</v>
      </c>
      <c r="J52" s="22">
        <v>6853.7780000000002</v>
      </c>
      <c r="K52" s="22">
        <v>0</v>
      </c>
      <c r="L52" s="19">
        <f t="shared" si="22"/>
        <v>6853.7780000000002</v>
      </c>
      <c r="M52" s="22">
        <v>6853.7780000000002</v>
      </c>
      <c r="N52" s="22">
        <v>0</v>
      </c>
      <c r="O52" s="73">
        <f t="shared" si="30"/>
        <v>0</v>
      </c>
      <c r="P52" s="75">
        <f t="shared" si="31"/>
        <v>0</v>
      </c>
      <c r="Q52" s="76">
        <f t="shared" si="32"/>
        <v>0</v>
      </c>
      <c r="R52" s="15"/>
      <c r="S52" s="19">
        <f t="shared" si="33"/>
        <v>6853.7780000000002</v>
      </c>
      <c r="T52" s="19">
        <v>0</v>
      </c>
      <c r="U52" s="19">
        <v>0</v>
      </c>
      <c r="V52" s="19">
        <v>0</v>
      </c>
      <c r="W52" s="80"/>
      <c r="X52" s="80"/>
      <c r="Y52" s="80"/>
      <c r="Z52" s="80"/>
      <c r="AA52" s="80"/>
      <c r="AB52" s="80"/>
      <c r="AC52" s="80"/>
      <c r="AD52" s="80"/>
      <c r="AE52" s="80"/>
      <c r="AF52" s="80"/>
    </row>
    <row r="53" spans="1:32" s="26" customFormat="1" ht="48" customHeight="1" x14ac:dyDescent="0.3">
      <c r="A53" s="30" t="s">
        <v>122</v>
      </c>
      <c r="B53" s="82"/>
      <c r="C53" s="28" t="s">
        <v>103</v>
      </c>
      <c r="D53" s="8" t="s">
        <v>57</v>
      </c>
      <c r="E53" s="29">
        <v>1</v>
      </c>
      <c r="F53" s="29">
        <v>1</v>
      </c>
      <c r="G53" s="80"/>
      <c r="H53" s="80"/>
      <c r="I53" s="21">
        <v>5075.892857142856</v>
      </c>
      <c r="J53" s="22">
        <v>5075.892857142856</v>
      </c>
      <c r="K53" s="22">
        <v>0</v>
      </c>
      <c r="L53" s="19">
        <f t="shared" si="22"/>
        <v>5075.892857142856</v>
      </c>
      <c r="M53" s="22">
        <v>5075.892857142856</v>
      </c>
      <c r="N53" s="22">
        <v>0</v>
      </c>
      <c r="O53" s="73">
        <f t="shared" si="30"/>
        <v>0</v>
      </c>
      <c r="P53" s="75">
        <f t="shared" si="31"/>
        <v>0</v>
      </c>
      <c r="Q53" s="76">
        <f t="shared" si="32"/>
        <v>0</v>
      </c>
      <c r="R53" s="15"/>
      <c r="S53" s="19">
        <f>L53</f>
        <v>5075.892857142856</v>
      </c>
      <c r="T53" s="19">
        <v>0</v>
      </c>
      <c r="U53" s="19">
        <v>0</v>
      </c>
      <c r="V53" s="19">
        <v>0</v>
      </c>
      <c r="W53" s="80"/>
      <c r="X53" s="80"/>
      <c r="Y53" s="80"/>
      <c r="Z53" s="80"/>
      <c r="AA53" s="80"/>
      <c r="AB53" s="80"/>
      <c r="AC53" s="80"/>
      <c r="AD53" s="80"/>
      <c r="AE53" s="80"/>
      <c r="AF53" s="80"/>
    </row>
    <row r="54" spans="1:32" s="34" customFormat="1" ht="48" customHeight="1" x14ac:dyDescent="0.3">
      <c r="A54" s="23" t="s">
        <v>123</v>
      </c>
      <c r="B54" s="82"/>
      <c r="C54" s="31" t="s">
        <v>104</v>
      </c>
      <c r="D54" s="8" t="s">
        <v>105</v>
      </c>
      <c r="E54" s="29">
        <v>400</v>
      </c>
      <c r="F54" s="29">
        <v>400</v>
      </c>
      <c r="G54" s="80"/>
      <c r="H54" s="80"/>
      <c r="I54" s="21">
        <v>4989.9999999999991</v>
      </c>
      <c r="J54" s="22">
        <v>4989.9999999999991</v>
      </c>
      <c r="K54" s="22">
        <v>0</v>
      </c>
      <c r="L54" s="19">
        <f t="shared" si="22"/>
        <v>4989.9999999999991</v>
      </c>
      <c r="M54" s="22">
        <v>4989.9999999999991</v>
      </c>
      <c r="N54" s="22">
        <v>0</v>
      </c>
      <c r="O54" s="73">
        <f t="shared" si="30"/>
        <v>0</v>
      </c>
      <c r="P54" s="75">
        <f t="shared" si="31"/>
        <v>0</v>
      </c>
      <c r="Q54" s="76">
        <f t="shared" si="32"/>
        <v>0</v>
      </c>
      <c r="R54" s="33"/>
      <c r="S54" s="19">
        <f t="shared" ref="S54:S56" si="34">L54</f>
        <v>4989.9999999999991</v>
      </c>
      <c r="T54" s="19">
        <v>0</v>
      </c>
      <c r="U54" s="19">
        <v>0</v>
      </c>
      <c r="V54" s="19">
        <v>0</v>
      </c>
      <c r="W54" s="80"/>
      <c r="X54" s="80"/>
      <c r="Y54" s="80"/>
      <c r="Z54" s="80"/>
      <c r="AA54" s="80"/>
      <c r="AB54" s="80"/>
      <c r="AC54" s="80"/>
      <c r="AD54" s="80"/>
      <c r="AE54" s="80"/>
      <c r="AF54" s="80"/>
    </row>
    <row r="55" spans="1:32" ht="48" customHeight="1" x14ac:dyDescent="0.3">
      <c r="A55" s="30" t="s">
        <v>124</v>
      </c>
      <c r="B55" s="82"/>
      <c r="C55" s="17" t="s">
        <v>106</v>
      </c>
      <c r="D55" s="8" t="s">
        <v>105</v>
      </c>
      <c r="E55" s="29">
        <v>500</v>
      </c>
      <c r="F55" s="29">
        <v>500</v>
      </c>
      <c r="G55" s="80"/>
      <c r="H55" s="80"/>
      <c r="I55" s="21">
        <v>3789.9999999999995</v>
      </c>
      <c r="J55" s="22">
        <v>3789.9999999999995</v>
      </c>
      <c r="K55" s="22">
        <v>0</v>
      </c>
      <c r="L55" s="19">
        <f t="shared" si="22"/>
        <v>3789.9999999999995</v>
      </c>
      <c r="M55" s="22">
        <v>3789.9999999999995</v>
      </c>
      <c r="N55" s="22">
        <v>0</v>
      </c>
      <c r="O55" s="73">
        <f t="shared" si="30"/>
        <v>0</v>
      </c>
      <c r="P55" s="75">
        <f t="shared" si="31"/>
        <v>0</v>
      </c>
      <c r="Q55" s="76">
        <f t="shared" si="32"/>
        <v>0</v>
      </c>
      <c r="R55" s="15"/>
      <c r="S55" s="19">
        <f t="shared" si="34"/>
        <v>3789.9999999999995</v>
      </c>
      <c r="T55" s="19">
        <v>0</v>
      </c>
      <c r="U55" s="19">
        <v>0</v>
      </c>
      <c r="V55" s="19">
        <v>0</v>
      </c>
      <c r="W55" s="80"/>
      <c r="X55" s="80"/>
      <c r="Y55" s="80"/>
      <c r="Z55" s="80"/>
      <c r="AA55" s="80"/>
      <c r="AB55" s="80"/>
      <c r="AC55" s="80"/>
      <c r="AD55" s="80"/>
      <c r="AE55" s="80"/>
      <c r="AF55" s="80"/>
    </row>
    <row r="56" spans="1:32" ht="34.5" customHeight="1" x14ac:dyDescent="0.3">
      <c r="A56" s="30" t="s">
        <v>124</v>
      </c>
      <c r="B56" s="82"/>
      <c r="C56" s="17" t="s">
        <v>191</v>
      </c>
      <c r="D56" s="8" t="s">
        <v>97</v>
      </c>
      <c r="E56" s="29">
        <v>1</v>
      </c>
      <c r="F56" s="29">
        <v>1</v>
      </c>
      <c r="G56" s="80"/>
      <c r="H56" s="80"/>
      <c r="I56" s="21">
        <v>21549.84</v>
      </c>
      <c r="J56" s="22">
        <v>21549.84</v>
      </c>
      <c r="K56" s="22">
        <v>0</v>
      </c>
      <c r="L56" s="19">
        <f t="shared" si="22"/>
        <v>21549.84</v>
      </c>
      <c r="M56" s="22">
        <v>21549.84</v>
      </c>
      <c r="N56" s="22">
        <v>0</v>
      </c>
      <c r="O56" s="73">
        <f t="shared" si="30"/>
        <v>0</v>
      </c>
      <c r="P56" s="75">
        <f t="shared" si="31"/>
        <v>0</v>
      </c>
      <c r="Q56" s="76">
        <f t="shared" si="32"/>
        <v>0</v>
      </c>
      <c r="R56" s="15"/>
      <c r="S56" s="19">
        <f t="shared" si="34"/>
        <v>21549.84</v>
      </c>
      <c r="T56" s="19">
        <v>0</v>
      </c>
      <c r="U56" s="19">
        <v>0</v>
      </c>
      <c r="V56" s="19">
        <v>0</v>
      </c>
      <c r="W56" s="80"/>
      <c r="X56" s="80"/>
      <c r="Y56" s="80"/>
      <c r="Z56" s="80"/>
      <c r="AA56" s="80"/>
      <c r="AB56" s="80"/>
      <c r="AC56" s="80"/>
      <c r="AD56" s="80"/>
      <c r="AE56" s="80"/>
      <c r="AF56" s="80"/>
    </row>
    <row r="57" spans="1:32" ht="49.5" customHeight="1" x14ac:dyDescent="0.3">
      <c r="A57" s="30" t="s">
        <v>124</v>
      </c>
      <c r="B57" s="82"/>
      <c r="C57" s="17" t="s">
        <v>192</v>
      </c>
      <c r="D57" s="8" t="s">
        <v>97</v>
      </c>
      <c r="E57" s="29">
        <v>1</v>
      </c>
      <c r="F57" s="29">
        <v>1</v>
      </c>
      <c r="G57" s="80"/>
      <c r="H57" s="80"/>
      <c r="I57" s="21">
        <v>3472.1</v>
      </c>
      <c r="J57" s="22">
        <v>3472.1</v>
      </c>
      <c r="K57" s="22">
        <v>0</v>
      </c>
      <c r="L57" s="19">
        <f t="shared" si="22"/>
        <v>3472.1</v>
      </c>
      <c r="M57" s="22">
        <v>3472.1</v>
      </c>
      <c r="N57" s="22">
        <v>0</v>
      </c>
      <c r="O57" s="73">
        <f t="shared" si="30"/>
        <v>0</v>
      </c>
      <c r="P57" s="75">
        <f t="shared" si="31"/>
        <v>0</v>
      </c>
      <c r="Q57" s="76">
        <f t="shared" si="32"/>
        <v>0</v>
      </c>
      <c r="R57" s="15"/>
      <c r="S57" s="19">
        <f t="shared" ref="S57" si="35">L57</f>
        <v>3472.1</v>
      </c>
      <c r="T57" s="19">
        <v>0</v>
      </c>
      <c r="U57" s="19">
        <v>0</v>
      </c>
      <c r="V57" s="19">
        <v>0</v>
      </c>
      <c r="W57" s="80"/>
      <c r="X57" s="80"/>
      <c r="Y57" s="80"/>
      <c r="Z57" s="80"/>
      <c r="AA57" s="80"/>
      <c r="AB57" s="80"/>
      <c r="AC57" s="80"/>
      <c r="AD57" s="80"/>
      <c r="AE57" s="80"/>
      <c r="AF57" s="80"/>
    </row>
    <row r="58" spans="1:32" s="26" customFormat="1" ht="29.25" customHeight="1" x14ac:dyDescent="0.3">
      <c r="A58" s="23"/>
      <c r="B58" s="82"/>
      <c r="C58" s="24" t="s">
        <v>39</v>
      </c>
      <c r="D58" s="11"/>
      <c r="E58" s="25"/>
      <c r="F58" s="25"/>
      <c r="G58" s="80"/>
      <c r="H58" s="80"/>
      <c r="I58" s="15">
        <f>SUM(I59:I66)</f>
        <v>430055.04285714286</v>
      </c>
      <c r="J58" s="78">
        <f t="shared" ref="J58:Q58" si="36">SUM(J59:J66)</f>
        <v>95546.442857142843</v>
      </c>
      <c r="K58" s="78">
        <f t="shared" si="36"/>
        <v>334508.59999999998</v>
      </c>
      <c r="L58" s="15">
        <f t="shared" si="36"/>
        <v>380415.04285714286</v>
      </c>
      <c r="M58" s="78">
        <f t="shared" si="36"/>
        <v>95546.442857142843</v>
      </c>
      <c r="N58" s="78">
        <f t="shared" si="36"/>
        <v>284868.59999999998</v>
      </c>
      <c r="O58" s="15">
        <f t="shared" si="36"/>
        <v>-49640</v>
      </c>
      <c r="P58" s="78">
        <f t="shared" si="36"/>
        <v>0</v>
      </c>
      <c r="Q58" s="78">
        <f t="shared" si="36"/>
        <v>-49640</v>
      </c>
      <c r="R58" s="15"/>
      <c r="S58" s="15">
        <f t="shared" ref="S58" si="37">SUM(S59:S66)</f>
        <v>95546.442857142843</v>
      </c>
      <c r="T58" s="15">
        <f t="shared" ref="T58" si="38">SUM(T59:T66)</f>
        <v>0</v>
      </c>
      <c r="U58" s="15">
        <f t="shared" ref="U58" si="39">SUM(U59:U66)</f>
        <v>0</v>
      </c>
      <c r="V58" s="15">
        <f t="shared" ref="V58" si="40">SUM(V59:V66)</f>
        <v>284868.60284821427</v>
      </c>
      <c r="W58" s="80"/>
      <c r="X58" s="80"/>
      <c r="Y58" s="80"/>
      <c r="Z58" s="80"/>
      <c r="AA58" s="80"/>
      <c r="AB58" s="80"/>
      <c r="AC58" s="80"/>
      <c r="AD58" s="80"/>
      <c r="AE58" s="80"/>
      <c r="AF58" s="80"/>
    </row>
    <row r="59" spans="1:32" s="26" customFormat="1" ht="25.5" customHeight="1" x14ac:dyDescent="0.3">
      <c r="A59" s="23" t="s">
        <v>125</v>
      </c>
      <c r="B59" s="82"/>
      <c r="C59" s="28" t="s">
        <v>126</v>
      </c>
      <c r="D59" s="8" t="s">
        <v>34</v>
      </c>
      <c r="E59" s="29">
        <v>1</v>
      </c>
      <c r="F59" s="29">
        <v>1</v>
      </c>
      <c r="G59" s="80"/>
      <c r="H59" s="80"/>
      <c r="I59" s="21">
        <f>J59+K59</f>
        <v>28349.999999999996</v>
      </c>
      <c r="J59" s="21">
        <v>28349.999999999996</v>
      </c>
      <c r="K59" s="21">
        <v>0</v>
      </c>
      <c r="L59" s="21">
        <f>M59+N59</f>
        <v>28349.999999999996</v>
      </c>
      <c r="M59" s="77">
        <v>28349.999999999996</v>
      </c>
      <c r="N59" s="22">
        <v>0</v>
      </c>
      <c r="O59" s="73">
        <f t="shared" ref="O59" si="41">L59-I59</f>
        <v>0</v>
      </c>
      <c r="P59" s="75">
        <f t="shared" ref="P59" si="42">M59-J59</f>
        <v>0</v>
      </c>
      <c r="Q59" s="76">
        <f t="shared" ref="Q59" si="43">N59-K59</f>
        <v>0</v>
      </c>
      <c r="R59" s="15"/>
      <c r="S59" s="19">
        <v>28349.999999999996</v>
      </c>
      <c r="T59" s="19">
        <v>0</v>
      </c>
      <c r="U59" s="19">
        <v>0</v>
      </c>
      <c r="V59" s="19">
        <v>0</v>
      </c>
      <c r="W59" s="80"/>
      <c r="X59" s="80"/>
      <c r="Y59" s="80"/>
      <c r="Z59" s="80"/>
      <c r="AA59" s="80"/>
      <c r="AB59" s="80"/>
      <c r="AC59" s="80"/>
      <c r="AD59" s="80"/>
      <c r="AE59" s="80"/>
      <c r="AF59" s="80"/>
    </row>
    <row r="60" spans="1:32" s="26" customFormat="1" ht="25.5" customHeight="1" x14ac:dyDescent="0.3">
      <c r="A60" s="23" t="s">
        <v>134</v>
      </c>
      <c r="B60" s="82"/>
      <c r="C60" s="28" t="s">
        <v>127</v>
      </c>
      <c r="D60" s="8" t="s">
        <v>34</v>
      </c>
      <c r="E60" s="29">
        <v>1</v>
      </c>
      <c r="F60" s="29">
        <v>1</v>
      </c>
      <c r="G60" s="80"/>
      <c r="H60" s="80"/>
      <c r="I60" s="21">
        <f t="shared" ref="I60:I66" si="44">J60+K60</f>
        <v>39349.999999999993</v>
      </c>
      <c r="J60" s="21">
        <v>39349.999999999993</v>
      </c>
      <c r="K60" s="21">
        <v>0</v>
      </c>
      <c r="L60" s="21">
        <f t="shared" ref="L60:L66" si="45">M60+N60</f>
        <v>39349.999999999993</v>
      </c>
      <c r="M60" s="77">
        <v>39349.999999999993</v>
      </c>
      <c r="N60" s="22">
        <v>0</v>
      </c>
      <c r="O60" s="73">
        <f t="shared" ref="O60:O66" si="46">L60-I60</f>
        <v>0</v>
      </c>
      <c r="P60" s="75">
        <f t="shared" ref="P60:P66" si="47">M60-J60</f>
        <v>0</v>
      </c>
      <c r="Q60" s="76">
        <f t="shared" ref="Q60:Q66" si="48">N60-K60</f>
        <v>0</v>
      </c>
      <c r="R60" s="15"/>
      <c r="S60" s="19">
        <v>39349.999999999993</v>
      </c>
      <c r="T60" s="19">
        <v>0</v>
      </c>
      <c r="U60" s="19">
        <v>0</v>
      </c>
      <c r="V60" s="19">
        <v>0</v>
      </c>
      <c r="W60" s="80"/>
      <c r="X60" s="80"/>
      <c r="Y60" s="80"/>
      <c r="Z60" s="80"/>
      <c r="AA60" s="80"/>
      <c r="AB60" s="80"/>
      <c r="AC60" s="80"/>
      <c r="AD60" s="80"/>
      <c r="AE60" s="80"/>
      <c r="AF60" s="80"/>
    </row>
    <row r="61" spans="1:32" s="26" customFormat="1" ht="52.5" customHeight="1" x14ac:dyDescent="0.3">
      <c r="A61" s="23" t="s">
        <v>135</v>
      </c>
      <c r="B61" s="82"/>
      <c r="C61" s="28" t="s">
        <v>128</v>
      </c>
      <c r="D61" s="8" t="s">
        <v>34</v>
      </c>
      <c r="E61" s="29">
        <v>1</v>
      </c>
      <c r="F61" s="29">
        <v>1</v>
      </c>
      <c r="G61" s="80"/>
      <c r="H61" s="80"/>
      <c r="I61" s="21">
        <f t="shared" si="44"/>
        <v>15332.142857142857</v>
      </c>
      <c r="J61" s="21">
        <v>15332.142857142857</v>
      </c>
      <c r="K61" s="21">
        <v>0</v>
      </c>
      <c r="L61" s="21">
        <f t="shared" si="45"/>
        <v>15332.142857142857</v>
      </c>
      <c r="M61" s="77">
        <v>15332.142857142857</v>
      </c>
      <c r="N61" s="22">
        <v>0</v>
      </c>
      <c r="O61" s="73">
        <f t="shared" si="46"/>
        <v>0</v>
      </c>
      <c r="P61" s="75">
        <f t="shared" si="47"/>
        <v>0</v>
      </c>
      <c r="Q61" s="76">
        <f t="shared" si="48"/>
        <v>0</v>
      </c>
      <c r="R61" s="15"/>
      <c r="S61" s="19">
        <v>15332.142857142857</v>
      </c>
      <c r="T61" s="19">
        <v>0</v>
      </c>
      <c r="U61" s="19">
        <v>0</v>
      </c>
      <c r="V61" s="19">
        <v>0</v>
      </c>
      <c r="W61" s="80"/>
      <c r="X61" s="80"/>
      <c r="Y61" s="80"/>
      <c r="Z61" s="80"/>
      <c r="AA61" s="80"/>
      <c r="AB61" s="80"/>
      <c r="AC61" s="80"/>
      <c r="AD61" s="80"/>
      <c r="AE61" s="80"/>
      <c r="AF61" s="80"/>
    </row>
    <row r="62" spans="1:32" s="26" customFormat="1" ht="52.5" customHeight="1" x14ac:dyDescent="0.3">
      <c r="A62" s="23" t="s">
        <v>136</v>
      </c>
      <c r="B62" s="82"/>
      <c r="C62" s="28" t="s">
        <v>129</v>
      </c>
      <c r="D62" s="8" t="s">
        <v>34</v>
      </c>
      <c r="E62" s="29">
        <v>1</v>
      </c>
      <c r="F62" s="29">
        <v>1</v>
      </c>
      <c r="G62" s="80"/>
      <c r="H62" s="80"/>
      <c r="I62" s="21">
        <f t="shared" si="44"/>
        <v>73237.5</v>
      </c>
      <c r="J62" s="21">
        <v>0</v>
      </c>
      <c r="K62" s="21">
        <v>73237.5</v>
      </c>
      <c r="L62" s="21">
        <f t="shared" si="45"/>
        <v>73237.5</v>
      </c>
      <c r="M62" s="77">
        <v>0</v>
      </c>
      <c r="N62" s="22">
        <v>73237.5</v>
      </c>
      <c r="O62" s="73">
        <f t="shared" si="46"/>
        <v>0</v>
      </c>
      <c r="P62" s="75">
        <f t="shared" si="47"/>
        <v>0</v>
      </c>
      <c r="Q62" s="76">
        <f t="shared" si="48"/>
        <v>0</v>
      </c>
      <c r="R62" s="15"/>
      <c r="S62" s="19">
        <v>0</v>
      </c>
      <c r="T62" s="19">
        <v>0</v>
      </c>
      <c r="U62" s="19">
        <v>0</v>
      </c>
      <c r="V62" s="19">
        <v>73237.5</v>
      </c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1:32" s="26" customFormat="1" ht="68.25" customHeight="1" x14ac:dyDescent="0.3">
      <c r="A63" s="23" t="s">
        <v>137</v>
      </c>
      <c r="B63" s="82"/>
      <c r="C63" s="28" t="s">
        <v>130</v>
      </c>
      <c r="D63" s="8" t="s">
        <v>34</v>
      </c>
      <c r="E63" s="29">
        <v>3</v>
      </c>
      <c r="F63" s="29">
        <v>3</v>
      </c>
      <c r="G63" s="80"/>
      <c r="H63" s="80"/>
      <c r="I63" s="21">
        <f t="shared" si="44"/>
        <v>118050</v>
      </c>
      <c r="J63" s="21">
        <v>12514.3</v>
      </c>
      <c r="K63" s="21">
        <v>105535.7</v>
      </c>
      <c r="L63" s="21">
        <f t="shared" si="45"/>
        <v>118050</v>
      </c>
      <c r="M63" s="22">
        <v>12514.3</v>
      </c>
      <c r="N63" s="22">
        <v>105535.7</v>
      </c>
      <c r="O63" s="73">
        <f t="shared" si="46"/>
        <v>0</v>
      </c>
      <c r="P63" s="75">
        <f t="shared" si="47"/>
        <v>0</v>
      </c>
      <c r="Q63" s="76">
        <f t="shared" si="48"/>
        <v>0</v>
      </c>
      <c r="R63" s="15"/>
      <c r="S63" s="19">
        <v>12514.3</v>
      </c>
      <c r="T63" s="19">
        <v>0</v>
      </c>
      <c r="U63" s="19">
        <v>0</v>
      </c>
      <c r="V63" s="19">
        <v>105535.71</v>
      </c>
      <c r="W63" s="80"/>
      <c r="X63" s="80"/>
      <c r="Y63" s="80"/>
      <c r="Z63" s="80"/>
      <c r="AA63" s="80"/>
      <c r="AB63" s="80"/>
      <c r="AC63" s="80"/>
      <c r="AD63" s="80"/>
      <c r="AE63" s="80"/>
      <c r="AF63" s="80"/>
    </row>
    <row r="64" spans="1:32" s="26" customFormat="1" ht="68.25" customHeight="1" x14ac:dyDescent="0.3">
      <c r="A64" s="23" t="s">
        <v>138</v>
      </c>
      <c r="B64" s="82"/>
      <c r="C64" s="28" t="s">
        <v>131</v>
      </c>
      <c r="D64" s="8" t="s">
        <v>34</v>
      </c>
      <c r="E64" s="29">
        <v>3</v>
      </c>
      <c r="F64" s="29">
        <v>3</v>
      </c>
      <c r="G64" s="80"/>
      <c r="H64" s="80"/>
      <c r="I64" s="21">
        <f t="shared" si="44"/>
        <v>80363.399999999994</v>
      </c>
      <c r="J64" s="21">
        <v>0</v>
      </c>
      <c r="K64" s="21">
        <v>80363.399999999994</v>
      </c>
      <c r="L64" s="21">
        <f t="shared" si="45"/>
        <v>80363.399999999994</v>
      </c>
      <c r="M64" s="77">
        <v>0</v>
      </c>
      <c r="N64" s="22">
        <v>80363.399999999994</v>
      </c>
      <c r="O64" s="73">
        <f t="shared" si="46"/>
        <v>0</v>
      </c>
      <c r="P64" s="75">
        <f t="shared" si="47"/>
        <v>0</v>
      </c>
      <c r="Q64" s="76">
        <f t="shared" si="48"/>
        <v>0</v>
      </c>
      <c r="R64" s="15"/>
      <c r="S64" s="19">
        <v>0</v>
      </c>
      <c r="T64" s="19">
        <v>0</v>
      </c>
      <c r="U64" s="19">
        <v>0</v>
      </c>
      <c r="V64" s="19">
        <v>80363.392848214266</v>
      </c>
      <c r="W64" s="80"/>
      <c r="X64" s="80"/>
      <c r="Y64" s="80"/>
      <c r="Z64" s="80"/>
      <c r="AA64" s="80"/>
      <c r="AB64" s="80"/>
      <c r="AC64" s="80"/>
      <c r="AD64" s="80"/>
      <c r="AE64" s="80"/>
      <c r="AF64" s="80"/>
    </row>
    <row r="65" spans="1:32" s="26" customFormat="1" ht="68.25" customHeight="1" x14ac:dyDescent="0.3">
      <c r="A65" s="23" t="s">
        <v>139</v>
      </c>
      <c r="B65" s="82"/>
      <c r="C65" s="28" t="s">
        <v>132</v>
      </c>
      <c r="D65" s="8" t="s">
        <v>34</v>
      </c>
      <c r="E65" s="29">
        <v>2</v>
      </c>
      <c r="F65" s="29">
        <v>2</v>
      </c>
      <c r="G65" s="80"/>
      <c r="H65" s="80"/>
      <c r="I65" s="21">
        <f t="shared" si="44"/>
        <v>25732</v>
      </c>
      <c r="J65" s="21">
        <v>0</v>
      </c>
      <c r="K65" s="21">
        <v>25732</v>
      </c>
      <c r="L65" s="21">
        <f t="shared" si="45"/>
        <v>25732</v>
      </c>
      <c r="M65" s="77">
        <v>0</v>
      </c>
      <c r="N65" s="22">
        <v>25732</v>
      </c>
      <c r="O65" s="73">
        <f t="shared" si="46"/>
        <v>0</v>
      </c>
      <c r="P65" s="75">
        <f t="shared" si="47"/>
        <v>0</v>
      </c>
      <c r="Q65" s="76">
        <f t="shared" si="48"/>
        <v>0</v>
      </c>
      <c r="R65" s="15"/>
      <c r="S65" s="19">
        <v>0</v>
      </c>
      <c r="T65" s="19">
        <v>0</v>
      </c>
      <c r="U65" s="19">
        <v>0</v>
      </c>
      <c r="V65" s="19">
        <v>25732</v>
      </c>
      <c r="W65" s="80"/>
      <c r="X65" s="80"/>
      <c r="Y65" s="80"/>
      <c r="Z65" s="80"/>
      <c r="AA65" s="80"/>
      <c r="AB65" s="80"/>
      <c r="AC65" s="80"/>
      <c r="AD65" s="80"/>
      <c r="AE65" s="80"/>
      <c r="AF65" s="80"/>
    </row>
    <row r="66" spans="1:32" s="122" customFormat="1" ht="108" customHeight="1" x14ac:dyDescent="0.3">
      <c r="A66" s="119" t="s">
        <v>140</v>
      </c>
      <c r="B66" s="82"/>
      <c r="C66" s="120" t="s">
        <v>133</v>
      </c>
      <c r="D66" s="109" t="s">
        <v>34</v>
      </c>
      <c r="E66" s="121">
        <v>1</v>
      </c>
      <c r="F66" s="121">
        <v>0</v>
      </c>
      <c r="G66" s="80"/>
      <c r="H66" s="80"/>
      <c r="I66" s="116">
        <f t="shared" si="44"/>
        <v>49640</v>
      </c>
      <c r="J66" s="116">
        <v>0</v>
      </c>
      <c r="K66" s="116">
        <v>49640</v>
      </c>
      <c r="L66" s="116">
        <f t="shared" si="45"/>
        <v>0</v>
      </c>
      <c r="M66" s="77">
        <v>0</v>
      </c>
      <c r="N66" s="115">
        <v>0</v>
      </c>
      <c r="O66" s="113">
        <f t="shared" si="46"/>
        <v>-49640</v>
      </c>
      <c r="P66" s="114">
        <f t="shared" si="47"/>
        <v>0</v>
      </c>
      <c r="Q66" s="112">
        <f t="shared" si="48"/>
        <v>-49640</v>
      </c>
      <c r="R66" s="115" t="s">
        <v>196</v>
      </c>
      <c r="S66" s="111">
        <v>0</v>
      </c>
      <c r="T66" s="111">
        <v>0</v>
      </c>
      <c r="U66" s="111">
        <v>0</v>
      </c>
      <c r="V66" s="111">
        <v>0</v>
      </c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1:32" s="26" customFormat="1" ht="29.25" customHeight="1" x14ac:dyDescent="0.3">
      <c r="A67" s="23"/>
      <c r="B67" s="82"/>
      <c r="C67" s="24" t="s">
        <v>67</v>
      </c>
      <c r="D67" s="11"/>
      <c r="E67" s="25"/>
      <c r="F67" s="25"/>
      <c r="G67" s="80"/>
      <c r="H67" s="80"/>
      <c r="I67" s="15">
        <f>SUM(I68:I76)</f>
        <v>3868.5</v>
      </c>
      <c r="J67" s="78">
        <f t="shared" ref="J67:P67" si="49">SUM(J68:J76)</f>
        <v>3868.5</v>
      </c>
      <c r="K67" s="78">
        <f t="shared" si="49"/>
        <v>0</v>
      </c>
      <c r="L67" s="15">
        <f t="shared" si="49"/>
        <v>3868.5</v>
      </c>
      <c r="M67" s="78">
        <f t="shared" si="49"/>
        <v>3868.5</v>
      </c>
      <c r="N67" s="78">
        <f t="shared" si="49"/>
        <v>0</v>
      </c>
      <c r="O67" s="15">
        <f t="shared" si="49"/>
        <v>0</v>
      </c>
      <c r="P67" s="78">
        <f t="shared" si="49"/>
        <v>0</v>
      </c>
      <c r="Q67" s="78">
        <f>SUM(Q68:Q76)</f>
        <v>0</v>
      </c>
      <c r="R67" s="15"/>
      <c r="S67" s="15">
        <f t="shared" ref="S67:V67" si="50">SUM(S68:S76)</f>
        <v>3868.5</v>
      </c>
      <c r="T67" s="15">
        <f t="shared" si="50"/>
        <v>0</v>
      </c>
      <c r="U67" s="15">
        <f t="shared" si="50"/>
        <v>0</v>
      </c>
      <c r="V67" s="15">
        <f t="shared" si="50"/>
        <v>0</v>
      </c>
      <c r="W67" s="80"/>
      <c r="X67" s="80"/>
      <c r="Y67" s="80"/>
      <c r="Z67" s="80"/>
      <c r="AA67" s="80"/>
      <c r="AB67" s="80"/>
      <c r="AC67" s="80"/>
      <c r="AD67" s="80"/>
      <c r="AE67" s="80"/>
      <c r="AF67" s="80"/>
    </row>
    <row r="68" spans="1:32" s="26" customFormat="1" ht="91.5" customHeight="1" x14ac:dyDescent="0.3">
      <c r="A68" s="23" t="s">
        <v>141</v>
      </c>
      <c r="B68" s="82"/>
      <c r="C68" s="28" t="s">
        <v>72</v>
      </c>
      <c r="D68" s="8" t="s">
        <v>56</v>
      </c>
      <c r="E68" s="29">
        <v>1.012</v>
      </c>
      <c r="F68" s="29">
        <v>1.012</v>
      </c>
      <c r="G68" s="80"/>
      <c r="H68" s="80"/>
      <c r="I68" s="21">
        <f>J68+K68</f>
        <v>451.49999999999994</v>
      </c>
      <c r="J68" s="21">
        <v>451.49999999999994</v>
      </c>
      <c r="K68" s="22">
        <v>0</v>
      </c>
      <c r="L68" s="21">
        <f>M68+N68</f>
        <v>451.49999999999994</v>
      </c>
      <c r="M68" s="77">
        <v>451.49999999999994</v>
      </c>
      <c r="N68" s="22">
        <v>0</v>
      </c>
      <c r="O68" s="73">
        <f t="shared" ref="O68" si="51">L68-I68</f>
        <v>0</v>
      </c>
      <c r="P68" s="75">
        <f t="shared" ref="P68" si="52">M68-J68</f>
        <v>0</v>
      </c>
      <c r="Q68" s="76">
        <f t="shared" ref="Q68" si="53">N68-K68</f>
        <v>0</v>
      </c>
      <c r="R68" s="15"/>
      <c r="S68" s="19">
        <f t="shared" ref="S68:S75" si="54">L68</f>
        <v>451.49999999999994</v>
      </c>
      <c r="T68" s="19">
        <v>0</v>
      </c>
      <c r="U68" s="19">
        <v>0</v>
      </c>
      <c r="V68" s="19">
        <v>0</v>
      </c>
      <c r="W68" s="80"/>
      <c r="X68" s="80"/>
      <c r="Y68" s="80"/>
      <c r="Z68" s="80"/>
      <c r="AA68" s="80"/>
      <c r="AB68" s="80"/>
      <c r="AC68" s="80"/>
      <c r="AD68" s="80"/>
      <c r="AE68" s="80"/>
      <c r="AF68" s="80"/>
    </row>
    <row r="69" spans="1:32" s="26" customFormat="1" ht="71.25" customHeight="1" x14ac:dyDescent="0.3">
      <c r="A69" s="23" t="s">
        <v>174</v>
      </c>
      <c r="B69" s="82"/>
      <c r="C69" s="28" t="s">
        <v>73</v>
      </c>
      <c r="D69" s="8" t="s">
        <v>56</v>
      </c>
      <c r="E69" s="29">
        <v>0.78</v>
      </c>
      <c r="F69" s="29">
        <v>0.78</v>
      </c>
      <c r="G69" s="80"/>
      <c r="H69" s="80"/>
      <c r="I69" s="21">
        <f t="shared" ref="I69:I76" si="55">J69+K69</f>
        <v>350</v>
      </c>
      <c r="J69" s="21">
        <v>350</v>
      </c>
      <c r="K69" s="22">
        <v>0</v>
      </c>
      <c r="L69" s="21">
        <f t="shared" ref="L69:L76" si="56">M69+N69</f>
        <v>350</v>
      </c>
      <c r="M69" s="77">
        <v>350</v>
      </c>
      <c r="N69" s="22">
        <v>0</v>
      </c>
      <c r="O69" s="73">
        <f t="shared" ref="O69:O76" si="57">L69-I69</f>
        <v>0</v>
      </c>
      <c r="P69" s="75">
        <f t="shared" ref="P69:P76" si="58">M69-J69</f>
        <v>0</v>
      </c>
      <c r="Q69" s="76">
        <f t="shared" ref="Q69:Q76" si="59">N69-K69</f>
        <v>0</v>
      </c>
      <c r="R69" s="15"/>
      <c r="S69" s="19">
        <f t="shared" si="54"/>
        <v>350</v>
      </c>
      <c r="T69" s="19">
        <v>0</v>
      </c>
      <c r="U69" s="19">
        <v>0</v>
      </c>
      <c r="V69" s="19">
        <v>0</v>
      </c>
      <c r="W69" s="80"/>
      <c r="X69" s="80"/>
      <c r="Y69" s="80"/>
      <c r="Z69" s="80"/>
      <c r="AA69" s="80"/>
      <c r="AB69" s="80"/>
      <c r="AC69" s="80"/>
      <c r="AD69" s="80"/>
      <c r="AE69" s="80"/>
      <c r="AF69" s="80"/>
    </row>
    <row r="70" spans="1:32" s="26" customFormat="1" ht="69" customHeight="1" x14ac:dyDescent="0.3">
      <c r="A70" s="23" t="s">
        <v>175</v>
      </c>
      <c r="B70" s="82"/>
      <c r="C70" s="28" t="s">
        <v>74</v>
      </c>
      <c r="D70" s="8" t="s">
        <v>56</v>
      </c>
      <c r="E70" s="29">
        <v>1.9650000000000001</v>
      </c>
      <c r="F70" s="29">
        <v>1.9650000000000001</v>
      </c>
      <c r="G70" s="80"/>
      <c r="H70" s="80"/>
      <c r="I70" s="21">
        <f t="shared" si="55"/>
        <v>938</v>
      </c>
      <c r="J70" s="21">
        <v>938</v>
      </c>
      <c r="K70" s="22">
        <v>0</v>
      </c>
      <c r="L70" s="21">
        <f t="shared" si="56"/>
        <v>938</v>
      </c>
      <c r="M70" s="77">
        <v>938</v>
      </c>
      <c r="N70" s="22">
        <v>0</v>
      </c>
      <c r="O70" s="73">
        <f t="shared" si="57"/>
        <v>0</v>
      </c>
      <c r="P70" s="75">
        <f t="shared" si="58"/>
        <v>0</v>
      </c>
      <c r="Q70" s="76">
        <f t="shared" si="59"/>
        <v>0</v>
      </c>
      <c r="R70" s="15"/>
      <c r="S70" s="19">
        <f t="shared" si="54"/>
        <v>938</v>
      </c>
      <c r="T70" s="19">
        <v>0</v>
      </c>
      <c r="U70" s="19">
        <v>0</v>
      </c>
      <c r="V70" s="19">
        <v>0</v>
      </c>
      <c r="W70" s="80"/>
      <c r="X70" s="80"/>
      <c r="Y70" s="80"/>
      <c r="Z70" s="80"/>
      <c r="AA70" s="80"/>
      <c r="AB70" s="80"/>
      <c r="AC70" s="80"/>
      <c r="AD70" s="80"/>
      <c r="AE70" s="80"/>
      <c r="AF70" s="80"/>
    </row>
    <row r="71" spans="1:32" s="26" customFormat="1" ht="91.5" customHeight="1" x14ac:dyDescent="0.3">
      <c r="A71" s="23" t="s">
        <v>176</v>
      </c>
      <c r="B71" s="82"/>
      <c r="C71" s="28" t="s">
        <v>75</v>
      </c>
      <c r="D71" s="8" t="s">
        <v>56</v>
      </c>
      <c r="E71" s="29">
        <v>1.2</v>
      </c>
      <c r="F71" s="29">
        <v>1.2</v>
      </c>
      <c r="G71" s="80"/>
      <c r="H71" s="80"/>
      <c r="I71" s="21">
        <f t="shared" si="55"/>
        <v>493</v>
      </c>
      <c r="J71" s="21">
        <v>493</v>
      </c>
      <c r="K71" s="22">
        <v>0</v>
      </c>
      <c r="L71" s="21">
        <f t="shared" si="56"/>
        <v>493</v>
      </c>
      <c r="M71" s="77">
        <v>493</v>
      </c>
      <c r="N71" s="22">
        <v>0</v>
      </c>
      <c r="O71" s="73">
        <f t="shared" si="57"/>
        <v>0</v>
      </c>
      <c r="P71" s="75">
        <f t="shared" si="58"/>
        <v>0</v>
      </c>
      <c r="Q71" s="76">
        <f t="shared" si="59"/>
        <v>0</v>
      </c>
      <c r="R71" s="15"/>
      <c r="S71" s="19">
        <f t="shared" si="54"/>
        <v>493</v>
      </c>
      <c r="T71" s="19">
        <v>0</v>
      </c>
      <c r="U71" s="19">
        <v>0</v>
      </c>
      <c r="V71" s="19">
        <v>0</v>
      </c>
      <c r="W71" s="80"/>
      <c r="X71" s="80"/>
      <c r="Y71" s="80"/>
      <c r="Z71" s="80"/>
      <c r="AA71" s="80"/>
      <c r="AB71" s="80"/>
      <c r="AC71" s="80"/>
      <c r="AD71" s="80"/>
      <c r="AE71" s="80"/>
      <c r="AF71" s="80"/>
    </row>
    <row r="72" spans="1:32" s="26" customFormat="1" ht="69" customHeight="1" x14ac:dyDescent="0.3">
      <c r="A72" s="23" t="s">
        <v>177</v>
      </c>
      <c r="B72" s="82"/>
      <c r="C72" s="28" t="s">
        <v>76</v>
      </c>
      <c r="D72" s="8" t="s">
        <v>56</v>
      </c>
      <c r="E72" s="29">
        <v>2.7</v>
      </c>
      <c r="F72" s="29">
        <v>2.7</v>
      </c>
      <c r="G72" s="80"/>
      <c r="H72" s="80"/>
      <c r="I72" s="21">
        <f t="shared" si="55"/>
        <v>820</v>
      </c>
      <c r="J72" s="21">
        <v>820</v>
      </c>
      <c r="K72" s="22">
        <v>0</v>
      </c>
      <c r="L72" s="21">
        <f t="shared" si="56"/>
        <v>820</v>
      </c>
      <c r="M72" s="77">
        <v>820</v>
      </c>
      <c r="N72" s="22">
        <v>0</v>
      </c>
      <c r="O72" s="73">
        <f t="shared" si="57"/>
        <v>0</v>
      </c>
      <c r="P72" s="75">
        <f t="shared" si="58"/>
        <v>0</v>
      </c>
      <c r="Q72" s="76">
        <f t="shared" si="59"/>
        <v>0</v>
      </c>
      <c r="R72" s="15"/>
      <c r="S72" s="19">
        <f t="shared" si="54"/>
        <v>820</v>
      </c>
      <c r="T72" s="19">
        <v>0</v>
      </c>
      <c r="U72" s="19">
        <v>0</v>
      </c>
      <c r="V72" s="19">
        <v>0</v>
      </c>
      <c r="W72" s="80"/>
      <c r="X72" s="80"/>
      <c r="Y72" s="80"/>
      <c r="Z72" s="80"/>
      <c r="AA72" s="80"/>
      <c r="AB72" s="80"/>
      <c r="AC72" s="80"/>
      <c r="AD72" s="80"/>
      <c r="AE72" s="80"/>
      <c r="AF72" s="80"/>
    </row>
    <row r="73" spans="1:32" s="26" customFormat="1" ht="64.5" customHeight="1" x14ac:dyDescent="0.3">
      <c r="A73" s="23" t="s">
        <v>178</v>
      </c>
      <c r="B73" s="82"/>
      <c r="C73" s="28" t="s">
        <v>142</v>
      </c>
      <c r="D73" s="8" t="s">
        <v>79</v>
      </c>
      <c r="E73" s="29">
        <v>2086</v>
      </c>
      <c r="F73" s="29">
        <v>2086</v>
      </c>
      <c r="G73" s="80"/>
      <c r="H73" s="80"/>
      <c r="I73" s="21">
        <f t="shared" si="55"/>
        <v>209</v>
      </c>
      <c r="J73" s="21">
        <v>209</v>
      </c>
      <c r="K73" s="22">
        <v>0</v>
      </c>
      <c r="L73" s="21">
        <f t="shared" si="56"/>
        <v>209</v>
      </c>
      <c r="M73" s="77">
        <v>209</v>
      </c>
      <c r="N73" s="22">
        <v>0</v>
      </c>
      <c r="O73" s="73">
        <f t="shared" si="57"/>
        <v>0</v>
      </c>
      <c r="P73" s="75">
        <f t="shared" si="58"/>
        <v>0</v>
      </c>
      <c r="Q73" s="76">
        <f t="shared" si="59"/>
        <v>0</v>
      </c>
      <c r="R73" s="15"/>
      <c r="S73" s="19">
        <f t="shared" si="54"/>
        <v>209</v>
      </c>
      <c r="T73" s="19">
        <v>0</v>
      </c>
      <c r="U73" s="19">
        <v>0</v>
      </c>
      <c r="V73" s="19">
        <v>0</v>
      </c>
      <c r="W73" s="80"/>
      <c r="X73" s="80"/>
      <c r="Y73" s="80"/>
      <c r="Z73" s="80"/>
      <c r="AA73" s="80"/>
      <c r="AB73" s="80"/>
      <c r="AC73" s="80"/>
      <c r="AD73" s="80"/>
      <c r="AE73" s="80"/>
      <c r="AF73" s="80"/>
    </row>
    <row r="74" spans="1:32" s="26" customFormat="1" ht="56.25" customHeight="1" x14ac:dyDescent="0.3">
      <c r="A74" s="23" t="s">
        <v>179</v>
      </c>
      <c r="B74" s="82"/>
      <c r="C74" s="28" t="s">
        <v>143</v>
      </c>
      <c r="D74" s="8" t="s">
        <v>79</v>
      </c>
      <c r="E74" s="29">
        <v>3018</v>
      </c>
      <c r="F74" s="29">
        <v>3018</v>
      </c>
      <c r="G74" s="80"/>
      <c r="H74" s="80"/>
      <c r="I74" s="21">
        <f t="shared" si="55"/>
        <v>185</v>
      </c>
      <c r="J74" s="21">
        <v>185</v>
      </c>
      <c r="K74" s="22">
        <v>0</v>
      </c>
      <c r="L74" s="21">
        <f t="shared" si="56"/>
        <v>185</v>
      </c>
      <c r="M74" s="77">
        <v>185</v>
      </c>
      <c r="N74" s="22">
        <v>0</v>
      </c>
      <c r="O74" s="73">
        <f t="shared" si="57"/>
        <v>0</v>
      </c>
      <c r="P74" s="75">
        <f t="shared" si="58"/>
        <v>0</v>
      </c>
      <c r="Q74" s="76">
        <f t="shared" si="59"/>
        <v>0</v>
      </c>
      <c r="R74" s="15"/>
      <c r="S74" s="19">
        <f t="shared" si="54"/>
        <v>185</v>
      </c>
      <c r="T74" s="19">
        <v>0</v>
      </c>
      <c r="U74" s="19">
        <v>0</v>
      </c>
      <c r="V74" s="19">
        <v>0</v>
      </c>
      <c r="W74" s="80"/>
      <c r="X74" s="80"/>
      <c r="Y74" s="80"/>
      <c r="Z74" s="80"/>
      <c r="AA74" s="80"/>
      <c r="AB74" s="80"/>
      <c r="AC74" s="80"/>
      <c r="AD74" s="80"/>
      <c r="AE74" s="80"/>
      <c r="AF74" s="80"/>
    </row>
    <row r="75" spans="1:32" s="26" customFormat="1" ht="56.25" customHeight="1" x14ac:dyDescent="0.3">
      <c r="A75" s="23" t="s">
        <v>179</v>
      </c>
      <c r="B75" s="82"/>
      <c r="C75" s="28" t="s">
        <v>187</v>
      </c>
      <c r="D75" s="8" t="s">
        <v>56</v>
      </c>
      <c r="E75" s="74">
        <v>2.032</v>
      </c>
      <c r="F75" s="74">
        <v>2.032</v>
      </c>
      <c r="G75" s="80"/>
      <c r="H75" s="80"/>
      <c r="I75" s="21">
        <f t="shared" si="55"/>
        <v>174</v>
      </c>
      <c r="J75" s="21">
        <v>174</v>
      </c>
      <c r="K75" s="22">
        <v>0</v>
      </c>
      <c r="L75" s="21">
        <f t="shared" si="56"/>
        <v>174</v>
      </c>
      <c r="M75" s="77">
        <v>174</v>
      </c>
      <c r="N75" s="22">
        <v>0</v>
      </c>
      <c r="O75" s="73">
        <f t="shared" si="57"/>
        <v>0</v>
      </c>
      <c r="P75" s="75">
        <f t="shared" si="58"/>
        <v>0</v>
      </c>
      <c r="Q75" s="76">
        <f t="shared" si="59"/>
        <v>0</v>
      </c>
      <c r="R75" s="15"/>
      <c r="S75" s="19">
        <f t="shared" si="54"/>
        <v>174</v>
      </c>
      <c r="T75" s="19">
        <v>0</v>
      </c>
      <c r="U75" s="19">
        <v>0</v>
      </c>
      <c r="V75" s="19">
        <v>0</v>
      </c>
      <c r="W75" s="80"/>
      <c r="X75" s="80"/>
      <c r="Y75" s="80"/>
      <c r="Z75" s="80"/>
      <c r="AA75" s="80"/>
      <c r="AB75" s="80"/>
      <c r="AC75" s="80"/>
      <c r="AD75" s="80"/>
      <c r="AE75" s="80"/>
      <c r="AF75" s="80"/>
    </row>
    <row r="76" spans="1:32" s="26" customFormat="1" ht="56.25" customHeight="1" x14ac:dyDescent="0.3">
      <c r="A76" s="23" t="s">
        <v>179</v>
      </c>
      <c r="B76" s="82"/>
      <c r="C76" s="28" t="s">
        <v>188</v>
      </c>
      <c r="D76" s="8" t="s">
        <v>56</v>
      </c>
      <c r="E76" s="74">
        <v>0.51100000000000001</v>
      </c>
      <c r="F76" s="74">
        <v>0.51100000000000001</v>
      </c>
      <c r="G76" s="80"/>
      <c r="H76" s="80"/>
      <c r="I76" s="21">
        <f t="shared" si="55"/>
        <v>248</v>
      </c>
      <c r="J76" s="21">
        <v>248</v>
      </c>
      <c r="K76" s="22">
        <v>0</v>
      </c>
      <c r="L76" s="21">
        <f t="shared" si="56"/>
        <v>248</v>
      </c>
      <c r="M76" s="77">
        <v>248</v>
      </c>
      <c r="N76" s="22">
        <v>0</v>
      </c>
      <c r="O76" s="73">
        <f t="shared" si="57"/>
        <v>0</v>
      </c>
      <c r="P76" s="75">
        <f t="shared" si="58"/>
        <v>0</v>
      </c>
      <c r="Q76" s="76">
        <f t="shared" si="59"/>
        <v>0</v>
      </c>
      <c r="R76" s="15"/>
      <c r="S76" s="19">
        <f t="shared" ref="S76" si="60">L76</f>
        <v>248</v>
      </c>
      <c r="T76" s="19">
        <v>0</v>
      </c>
      <c r="U76" s="19">
        <v>0</v>
      </c>
      <c r="V76" s="19">
        <v>0</v>
      </c>
      <c r="W76" s="80"/>
      <c r="X76" s="80"/>
      <c r="Y76" s="80"/>
      <c r="Z76" s="80"/>
      <c r="AA76" s="80"/>
      <c r="AB76" s="80"/>
      <c r="AC76" s="80"/>
      <c r="AD76" s="80"/>
      <c r="AE76" s="80"/>
      <c r="AF76" s="80"/>
    </row>
    <row r="77" spans="1:32" ht="63" customHeight="1" x14ac:dyDescent="0.3">
      <c r="A77" s="32"/>
      <c r="B77" s="82"/>
      <c r="C77" s="35" t="s">
        <v>41</v>
      </c>
      <c r="D77" s="36" t="s">
        <v>30</v>
      </c>
      <c r="E77" s="36" t="s">
        <v>30</v>
      </c>
      <c r="F77" s="36" t="s">
        <v>30</v>
      </c>
      <c r="G77" s="81"/>
      <c r="H77" s="81"/>
      <c r="I77" s="13">
        <f>I16+I37+I58+I27+I67</f>
        <v>3426224.7743571429</v>
      </c>
      <c r="J77" s="20">
        <f t="shared" ref="J77:N77" si="61">J16+J37+J58+J27+J67</f>
        <v>592899.58896428568</v>
      </c>
      <c r="K77" s="20">
        <f t="shared" si="61"/>
        <v>2833325.1853928566</v>
      </c>
      <c r="L77" s="13">
        <f t="shared" si="61"/>
        <v>3012889.2443571426</v>
      </c>
      <c r="M77" s="20">
        <f t="shared" si="61"/>
        <v>592899.58896428568</v>
      </c>
      <c r="N77" s="20">
        <f t="shared" si="61"/>
        <v>2419989.6553928573</v>
      </c>
      <c r="O77" s="13">
        <f>L77-I77</f>
        <v>-413335.53000000026</v>
      </c>
      <c r="P77" s="20">
        <f>M77-J77</f>
        <v>0</v>
      </c>
      <c r="Q77" s="20">
        <f>N77-K77</f>
        <v>-413335.52999999933</v>
      </c>
      <c r="R77" s="13"/>
      <c r="S77" s="13">
        <f>S16+S37+S58+S27+S67</f>
        <v>592899.58896428568</v>
      </c>
      <c r="T77" s="13">
        <f>T16+T37+T58+T27+T67</f>
        <v>0</v>
      </c>
      <c r="U77" s="13">
        <f>U16+U37+U58+U27+U67</f>
        <v>0</v>
      </c>
      <c r="V77" s="13">
        <f>V16+V37+V58+V27+V67</f>
        <v>2419989.6582410713</v>
      </c>
      <c r="W77" s="81"/>
      <c r="X77" s="81"/>
      <c r="Y77" s="81"/>
      <c r="Z77" s="81"/>
      <c r="AA77" s="81"/>
      <c r="AB77" s="81"/>
      <c r="AC77" s="81"/>
      <c r="AD77" s="81"/>
      <c r="AE77" s="80"/>
      <c r="AF77" s="80"/>
    </row>
    <row r="78" spans="1:32" s="10" customFormat="1" ht="25.5" customHeight="1" x14ac:dyDescent="0.3">
      <c r="A78" s="23"/>
      <c r="B78" s="82"/>
      <c r="C78" s="98" t="s">
        <v>29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100"/>
      <c r="AE78" s="80"/>
      <c r="AF78" s="80"/>
    </row>
    <row r="79" spans="1:32" s="26" customFormat="1" ht="29.25" customHeight="1" x14ac:dyDescent="0.3">
      <c r="A79" s="23"/>
      <c r="B79" s="82"/>
      <c r="C79" s="11" t="s">
        <v>55</v>
      </c>
      <c r="D79" s="11"/>
      <c r="E79" s="15"/>
      <c r="F79" s="36"/>
      <c r="G79" s="79" t="s">
        <v>167</v>
      </c>
      <c r="H79" s="79" t="s">
        <v>43</v>
      </c>
      <c r="I79" s="13">
        <f>SUM(I80:I86)</f>
        <v>40878.083598214282</v>
      </c>
      <c r="J79" s="20">
        <f t="shared" ref="J79:Q79" si="62">SUM(J80:J86)</f>
        <v>18811.150000000001</v>
      </c>
      <c r="K79" s="20">
        <f t="shared" si="62"/>
        <v>22066.93359821428</v>
      </c>
      <c r="L79" s="13">
        <f t="shared" si="62"/>
        <v>42147.583598214282</v>
      </c>
      <c r="M79" s="20">
        <f t="shared" si="62"/>
        <v>20080.650000000001</v>
      </c>
      <c r="N79" s="20">
        <f t="shared" si="62"/>
        <v>22066.93359821428</v>
      </c>
      <c r="O79" s="13">
        <f t="shared" si="62"/>
        <v>1269.5</v>
      </c>
      <c r="P79" s="20">
        <f t="shared" si="62"/>
        <v>1269.5</v>
      </c>
      <c r="Q79" s="20">
        <f t="shared" si="62"/>
        <v>0</v>
      </c>
      <c r="R79" s="13"/>
      <c r="S79" s="13">
        <f t="shared" ref="S79" si="63">SUM(S80:S86)</f>
        <v>20080.696</v>
      </c>
      <c r="T79" s="13">
        <f t="shared" ref="T79" si="64">SUM(T80:T86)</f>
        <v>0</v>
      </c>
      <c r="U79" s="13">
        <f t="shared" ref="U79" si="65">SUM(U80:U86)</f>
        <v>0</v>
      </c>
      <c r="V79" s="13">
        <f t="shared" ref="V79" si="66">SUM(V80:V86)</f>
        <v>22066.93359821428</v>
      </c>
      <c r="W79" s="79" t="s">
        <v>63</v>
      </c>
      <c r="X79" s="79" t="s">
        <v>202</v>
      </c>
      <c r="Y79" s="89"/>
      <c r="Z79" s="89"/>
      <c r="AA79" s="92"/>
      <c r="AB79" s="92"/>
      <c r="AC79" s="79"/>
      <c r="AD79" s="79"/>
      <c r="AE79" s="80"/>
      <c r="AF79" s="80"/>
    </row>
    <row r="80" spans="1:32" s="26" customFormat="1" ht="65.25" customHeight="1" x14ac:dyDescent="0.3">
      <c r="A80" s="23" t="s">
        <v>180</v>
      </c>
      <c r="B80" s="82"/>
      <c r="C80" s="28" t="s">
        <v>144</v>
      </c>
      <c r="D80" s="8" t="s">
        <v>56</v>
      </c>
      <c r="E80" s="37">
        <v>0.61299999999999999</v>
      </c>
      <c r="F80" s="37">
        <v>0.61299999999999999</v>
      </c>
      <c r="G80" s="80"/>
      <c r="H80" s="80"/>
      <c r="I80" s="19">
        <v>6908.99</v>
      </c>
      <c r="J80" s="76">
        <v>6908.99</v>
      </c>
      <c r="K80" s="76">
        <v>0</v>
      </c>
      <c r="L80" s="19">
        <f>M80+N80</f>
        <v>6908.99</v>
      </c>
      <c r="M80" s="76">
        <v>6908.99</v>
      </c>
      <c r="N80" s="76">
        <v>0</v>
      </c>
      <c r="O80" s="73">
        <f t="shared" ref="O80" si="67">L80-I80</f>
        <v>0</v>
      </c>
      <c r="P80" s="75">
        <f t="shared" ref="P80" si="68">M80-J80</f>
        <v>0</v>
      </c>
      <c r="Q80" s="76">
        <f t="shared" ref="Q80" si="69">N80-K80</f>
        <v>0</v>
      </c>
      <c r="R80" s="21"/>
      <c r="S80" s="19">
        <v>6908.99</v>
      </c>
      <c r="T80" s="19">
        <v>0</v>
      </c>
      <c r="U80" s="19">
        <v>0</v>
      </c>
      <c r="V80" s="19">
        <v>0</v>
      </c>
      <c r="W80" s="80"/>
      <c r="X80" s="80"/>
      <c r="Y80" s="90"/>
      <c r="Z80" s="90"/>
      <c r="AA80" s="93"/>
      <c r="AB80" s="93"/>
      <c r="AC80" s="101"/>
      <c r="AD80" s="80"/>
      <c r="AE80" s="80"/>
      <c r="AF80" s="80"/>
    </row>
    <row r="81" spans="1:32" s="122" customFormat="1" ht="65.25" customHeight="1" x14ac:dyDescent="0.3">
      <c r="A81" s="119" t="s">
        <v>58</v>
      </c>
      <c r="B81" s="82"/>
      <c r="C81" s="123" t="s">
        <v>145</v>
      </c>
      <c r="D81" s="109" t="s">
        <v>56</v>
      </c>
      <c r="E81" s="124">
        <v>0.999</v>
      </c>
      <c r="F81" s="124">
        <v>0.999</v>
      </c>
      <c r="G81" s="80"/>
      <c r="H81" s="80"/>
      <c r="I81" s="111">
        <v>7869.4</v>
      </c>
      <c r="J81" s="112">
        <v>7869.4</v>
      </c>
      <c r="K81" s="112">
        <v>0</v>
      </c>
      <c r="L81" s="111">
        <f t="shared" ref="L81:L86" si="70">M81+N81</f>
        <v>9138.9</v>
      </c>
      <c r="M81" s="112">
        <v>9138.9</v>
      </c>
      <c r="N81" s="112">
        <v>0</v>
      </c>
      <c r="O81" s="113">
        <f t="shared" ref="O81:O86" si="71">L81-I81</f>
        <v>1269.5</v>
      </c>
      <c r="P81" s="114">
        <f t="shared" ref="P81:P86" si="72">M81-J81</f>
        <v>1269.5</v>
      </c>
      <c r="Q81" s="112">
        <f t="shared" ref="Q81:Q86" si="73">N81-K81</f>
        <v>0</v>
      </c>
      <c r="R81" s="115" t="s">
        <v>200</v>
      </c>
      <c r="S81" s="111">
        <v>9138.9459999999999</v>
      </c>
      <c r="T81" s="111">
        <v>0</v>
      </c>
      <c r="U81" s="111">
        <v>0</v>
      </c>
      <c r="V81" s="111">
        <v>0</v>
      </c>
      <c r="W81" s="80"/>
      <c r="X81" s="80"/>
      <c r="Y81" s="90"/>
      <c r="Z81" s="90"/>
      <c r="AA81" s="93"/>
      <c r="AB81" s="93"/>
      <c r="AC81" s="101"/>
      <c r="AD81" s="80"/>
      <c r="AE81" s="80"/>
      <c r="AF81" s="80"/>
    </row>
    <row r="82" spans="1:32" s="26" customFormat="1" ht="65.25" customHeight="1" x14ac:dyDescent="0.3">
      <c r="A82" s="23" t="s">
        <v>59</v>
      </c>
      <c r="B82" s="82"/>
      <c r="C82" s="32" t="s">
        <v>146</v>
      </c>
      <c r="D82" s="8" t="s">
        <v>56</v>
      </c>
      <c r="E82" s="37">
        <v>0.80900000000000005</v>
      </c>
      <c r="F82" s="37">
        <v>0.80900000000000005</v>
      </c>
      <c r="G82" s="80"/>
      <c r="H82" s="80"/>
      <c r="I82" s="19">
        <v>4032.76</v>
      </c>
      <c r="J82" s="76">
        <v>4032.76</v>
      </c>
      <c r="K82" s="76">
        <v>0</v>
      </c>
      <c r="L82" s="19">
        <f t="shared" si="70"/>
        <v>4032.76</v>
      </c>
      <c r="M82" s="76">
        <v>4032.76</v>
      </c>
      <c r="N82" s="76">
        <v>0</v>
      </c>
      <c r="O82" s="73">
        <f t="shared" si="71"/>
        <v>0</v>
      </c>
      <c r="P82" s="75">
        <f t="shared" si="72"/>
        <v>0</v>
      </c>
      <c r="Q82" s="76">
        <f t="shared" si="73"/>
        <v>0</v>
      </c>
      <c r="R82" s="13"/>
      <c r="S82" s="19">
        <v>4032.76</v>
      </c>
      <c r="T82" s="19">
        <v>0</v>
      </c>
      <c r="U82" s="19">
        <v>0</v>
      </c>
      <c r="V82" s="19">
        <v>0</v>
      </c>
      <c r="W82" s="80"/>
      <c r="X82" s="80"/>
      <c r="Y82" s="90"/>
      <c r="Z82" s="90"/>
      <c r="AA82" s="93"/>
      <c r="AB82" s="93"/>
      <c r="AC82" s="101"/>
      <c r="AD82" s="80"/>
      <c r="AE82" s="80"/>
      <c r="AF82" s="80"/>
    </row>
    <row r="83" spans="1:32" s="26" customFormat="1" ht="65.25" customHeight="1" x14ac:dyDescent="0.3">
      <c r="A83" s="23" t="s">
        <v>44</v>
      </c>
      <c r="B83" s="82"/>
      <c r="C83" s="28" t="s">
        <v>147</v>
      </c>
      <c r="D83" s="8" t="s">
        <v>56</v>
      </c>
      <c r="E83" s="37">
        <v>0.47</v>
      </c>
      <c r="F83" s="37">
        <v>0.47</v>
      </c>
      <c r="G83" s="80"/>
      <c r="H83" s="80"/>
      <c r="I83" s="19">
        <v>455</v>
      </c>
      <c r="J83" s="76">
        <v>0</v>
      </c>
      <c r="K83" s="76">
        <v>455</v>
      </c>
      <c r="L83" s="19">
        <f t="shared" si="70"/>
        <v>455</v>
      </c>
      <c r="M83" s="76">
        <v>0</v>
      </c>
      <c r="N83" s="76">
        <v>455</v>
      </c>
      <c r="O83" s="73">
        <f t="shared" si="71"/>
        <v>0</v>
      </c>
      <c r="P83" s="75">
        <f t="shared" si="72"/>
        <v>0</v>
      </c>
      <c r="Q83" s="76">
        <f t="shared" si="73"/>
        <v>0</v>
      </c>
      <c r="R83" s="21"/>
      <c r="S83" s="19">
        <v>0</v>
      </c>
      <c r="T83" s="19">
        <v>0</v>
      </c>
      <c r="U83" s="19">
        <v>0</v>
      </c>
      <c r="V83" s="19">
        <v>455</v>
      </c>
      <c r="W83" s="80"/>
      <c r="X83" s="80"/>
      <c r="Y83" s="90"/>
      <c r="Z83" s="90"/>
      <c r="AA83" s="93"/>
      <c r="AB83" s="93"/>
      <c r="AC83" s="101"/>
      <c r="AD83" s="80"/>
      <c r="AE83" s="80"/>
      <c r="AF83" s="80"/>
    </row>
    <row r="84" spans="1:32" s="26" customFormat="1" ht="65.25" customHeight="1" x14ac:dyDescent="0.3">
      <c r="A84" s="23" t="s">
        <v>45</v>
      </c>
      <c r="B84" s="82"/>
      <c r="C84" s="32" t="s">
        <v>148</v>
      </c>
      <c r="D84" s="8" t="s">
        <v>56</v>
      </c>
      <c r="E84" s="37">
        <v>0.38400000000000001</v>
      </c>
      <c r="F84" s="37">
        <v>0.38400000000000001</v>
      </c>
      <c r="G84" s="80"/>
      <c r="H84" s="80"/>
      <c r="I84" s="19">
        <v>8445.1265982142831</v>
      </c>
      <c r="J84" s="76">
        <v>0</v>
      </c>
      <c r="K84" s="76">
        <v>8445.1265982142831</v>
      </c>
      <c r="L84" s="19">
        <f t="shared" si="70"/>
        <v>8445.1265982142831</v>
      </c>
      <c r="M84" s="76">
        <v>0</v>
      </c>
      <c r="N84" s="76">
        <v>8445.1265982142831</v>
      </c>
      <c r="O84" s="73">
        <f t="shared" si="71"/>
        <v>0</v>
      </c>
      <c r="P84" s="75">
        <f t="shared" si="72"/>
        <v>0</v>
      </c>
      <c r="Q84" s="76">
        <f t="shared" si="73"/>
        <v>0</v>
      </c>
      <c r="R84" s="13"/>
      <c r="S84" s="19">
        <v>0</v>
      </c>
      <c r="T84" s="19">
        <v>0</v>
      </c>
      <c r="U84" s="19">
        <v>0</v>
      </c>
      <c r="V84" s="19">
        <v>8445.1265982142831</v>
      </c>
      <c r="W84" s="80"/>
      <c r="X84" s="80"/>
      <c r="Y84" s="90"/>
      <c r="Z84" s="90"/>
      <c r="AA84" s="93"/>
      <c r="AB84" s="93"/>
      <c r="AC84" s="101"/>
      <c r="AD84" s="80"/>
      <c r="AE84" s="80"/>
      <c r="AF84" s="80"/>
    </row>
    <row r="85" spans="1:32" s="26" customFormat="1" ht="104.25" customHeight="1" x14ac:dyDescent="0.3">
      <c r="A85" s="23" t="s">
        <v>46</v>
      </c>
      <c r="B85" s="82"/>
      <c r="C85" s="32" t="s">
        <v>149</v>
      </c>
      <c r="D85" s="8" t="s">
        <v>56</v>
      </c>
      <c r="E85" s="37">
        <v>1.522</v>
      </c>
      <c r="F85" s="37">
        <v>1.522</v>
      </c>
      <c r="G85" s="80"/>
      <c r="H85" s="80"/>
      <c r="I85" s="19">
        <v>12711.806999999999</v>
      </c>
      <c r="J85" s="76">
        <v>0</v>
      </c>
      <c r="K85" s="76">
        <v>12711.806999999999</v>
      </c>
      <c r="L85" s="19">
        <f t="shared" si="70"/>
        <v>12711.806999999999</v>
      </c>
      <c r="M85" s="76">
        <v>0</v>
      </c>
      <c r="N85" s="76">
        <v>12711.806999999999</v>
      </c>
      <c r="O85" s="73">
        <f t="shared" si="71"/>
        <v>0</v>
      </c>
      <c r="P85" s="75">
        <f t="shared" si="72"/>
        <v>0</v>
      </c>
      <c r="Q85" s="76">
        <f t="shared" si="73"/>
        <v>0</v>
      </c>
      <c r="R85" s="13"/>
      <c r="S85" s="19">
        <v>0</v>
      </c>
      <c r="T85" s="19">
        <v>0</v>
      </c>
      <c r="U85" s="19">
        <v>0</v>
      </c>
      <c r="V85" s="19">
        <v>12711.806999999999</v>
      </c>
      <c r="W85" s="80"/>
      <c r="X85" s="80"/>
      <c r="Y85" s="90"/>
      <c r="Z85" s="90"/>
      <c r="AA85" s="93"/>
      <c r="AB85" s="93"/>
      <c r="AC85" s="101"/>
      <c r="AD85" s="80"/>
      <c r="AE85" s="80"/>
      <c r="AF85" s="80"/>
    </row>
    <row r="86" spans="1:32" s="26" customFormat="1" ht="72.75" customHeight="1" x14ac:dyDescent="0.3">
      <c r="A86" s="23" t="s">
        <v>47</v>
      </c>
      <c r="B86" s="82"/>
      <c r="C86" s="28" t="s">
        <v>150</v>
      </c>
      <c r="D86" s="8" t="s">
        <v>56</v>
      </c>
      <c r="E86" s="37">
        <v>1.34</v>
      </c>
      <c r="F86" s="37">
        <v>1.34</v>
      </c>
      <c r="G86" s="80"/>
      <c r="H86" s="80"/>
      <c r="I86" s="19">
        <v>455</v>
      </c>
      <c r="J86" s="76">
        <v>0</v>
      </c>
      <c r="K86" s="76">
        <v>455</v>
      </c>
      <c r="L86" s="19">
        <f t="shared" si="70"/>
        <v>455</v>
      </c>
      <c r="M86" s="76">
        <v>0</v>
      </c>
      <c r="N86" s="76">
        <v>455</v>
      </c>
      <c r="O86" s="73">
        <f t="shared" si="71"/>
        <v>0</v>
      </c>
      <c r="P86" s="75">
        <f t="shared" si="72"/>
        <v>0</v>
      </c>
      <c r="Q86" s="76">
        <f t="shared" si="73"/>
        <v>0</v>
      </c>
      <c r="R86" s="21"/>
      <c r="S86" s="19">
        <v>0</v>
      </c>
      <c r="T86" s="19">
        <v>0</v>
      </c>
      <c r="U86" s="19">
        <v>0</v>
      </c>
      <c r="V86" s="19">
        <v>455</v>
      </c>
      <c r="W86" s="80"/>
      <c r="X86" s="80"/>
      <c r="Y86" s="90"/>
      <c r="Z86" s="90"/>
      <c r="AA86" s="93"/>
      <c r="AB86" s="93"/>
      <c r="AC86" s="101"/>
      <c r="AD86" s="80"/>
      <c r="AE86" s="80"/>
      <c r="AF86" s="80"/>
    </row>
    <row r="87" spans="1:32" s="26" customFormat="1" ht="29.25" customHeight="1" x14ac:dyDescent="0.3">
      <c r="A87" s="23"/>
      <c r="B87" s="82"/>
      <c r="C87" s="11" t="s">
        <v>66</v>
      </c>
      <c r="D87" s="11"/>
      <c r="E87" s="15"/>
      <c r="F87" s="15"/>
      <c r="G87" s="80"/>
      <c r="H87" s="80"/>
      <c r="I87" s="13">
        <f>SUM(I88:I91)</f>
        <v>501913.79799999995</v>
      </c>
      <c r="J87" s="13">
        <f t="shared" ref="J87:Q87" si="74">SUM(J88:J91)</f>
        <v>151150.49799999999</v>
      </c>
      <c r="K87" s="13">
        <f t="shared" si="74"/>
        <v>350763.30000000005</v>
      </c>
      <c r="L87" s="13">
        <f t="shared" si="74"/>
        <v>487665.49799999996</v>
      </c>
      <c r="M87" s="13">
        <f t="shared" si="74"/>
        <v>151150.49799999999</v>
      </c>
      <c r="N87" s="13">
        <f t="shared" si="74"/>
        <v>336515</v>
      </c>
      <c r="O87" s="13">
        <f t="shared" si="74"/>
        <v>-14248.300000000017</v>
      </c>
      <c r="P87" s="13">
        <f t="shared" si="74"/>
        <v>0</v>
      </c>
      <c r="Q87" s="13">
        <f t="shared" si="74"/>
        <v>-14248.300000000017</v>
      </c>
      <c r="R87" s="13"/>
      <c r="S87" s="13">
        <f t="shared" ref="S87" si="75">SUM(S88:S91)</f>
        <v>151150.49799999999</v>
      </c>
      <c r="T87" s="13">
        <f t="shared" ref="T87" si="76">SUM(T88:T91)</f>
        <v>0</v>
      </c>
      <c r="U87" s="13">
        <f t="shared" ref="U87" si="77">SUM(U88:U91)</f>
        <v>0</v>
      </c>
      <c r="V87" s="13">
        <f t="shared" ref="V87" si="78">SUM(V88:V91)</f>
        <v>336515</v>
      </c>
      <c r="W87" s="80"/>
      <c r="X87" s="80"/>
      <c r="Y87" s="90"/>
      <c r="Z87" s="90"/>
      <c r="AA87" s="93"/>
      <c r="AB87" s="93"/>
      <c r="AC87" s="101"/>
      <c r="AD87" s="80"/>
      <c r="AE87" s="80"/>
      <c r="AF87" s="80"/>
    </row>
    <row r="88" spans="1:32" s="26" customFormat="1" ht="73.5" customHeight="1" x14ac:dyDescent="0.3">
      <c r="A88" s="23" t="s">
        <v>48</v>
      </c>
      <c r="B88" s="82"/>
      <c r="C88" s="28" t="s">
        <v>151</v>
      </c>
      <c r="D88" s="8" t="s">
        <v>56</v>
      </c>
      <c r="E88" s="37">
        <v>6.1499999999999999E-2</v>
      </c>
      <c r="F88" s="37">
        <v>6.1499999999999999E-2</v>
      </c>
      <c r="G88" s="80"/>
      <c r="H88" s="80"/>
      <c r="I88" s="19">
        <f>J88+K88</f>
        <v>15636.16</v>
      </c>
      <c r="J88" s="76">
        <v>15636.16</v>
      </c>
      <c r="K88" s="76">
        <v>0</v>
      </c>
      <c r="L88" s="19">
        <f>M88+N88</f>
        <v>15636.16</v>
      </c>
      <c r="M88" s="76">
        <v>15636.16</v>
      </c>
      <c r="N88" s="76">
        <v>0</v>
      </c>
      <c r="O88" s="73">
        <f t="shared" ref="O88" si="79">L88-I88</f>
        <v>0</v>
      </c>
      <c r="P88" s="75">
        <f t="shared" ref="P88" si="80">M88-J88</f>
        <v>0</v>
      </c>
      <c r="Q88" s="76">
        <f t="shared" ref="Q88" si="81">N88-K88</f>
        <v>0</v>
      </c>
      <c r="R88" s="21"/>
      <c r="S88" s="19">
        <v>15636.16</v>
      </c>
      <c r="T88" s="19">
        <v>0</v>
      </c>
      <c r="U88" s="19">
        <v>0</v>
      </c>
      <c r="V88" s="19">
        <v>0</v>
      </c>
      <c r="W88" s="80"/>
      <c r="X88" s="80"/>
      <c r="Y88" s="90"/>
      <c r="Z88" s="90"/>
      <c r="AA88" s="93"/>
      <c r="AB88" s="93"/>
      <c r="AC88" s="101"/>
      <c r="AD88" s="80"/>
      <c r="AE88" s="80"/>
      <c r="AF88" s="80"/>
    </row>
    <row r="89" spans="1:32" s="26" customFormat="1" ht="73.5" customHeight="1" x14ac:dyDescent="0.3">
      <c r="A89" s="23" t="s">
        <v>49</v>
      </c>
      <c r="B89" s="82"/>
      <c r="C89" s="32" t="s">
        <v>152</v>
      </c>
      <c r="D89" s="8"/>
      <c r="E89" s="37"/>
      <c r="F89" s="37"/>
      <c r="G89" s="80"/>
      <c r="H89" s="80"/>
      <c r="I89" s="19">
        <f t="shared" ref="I89:I91" si="82">J89+K89</f>
        <v>135514.33799999999</v>
      </c>
      <c r="J89" s="76">
        <v>135514.33799999999</v>
      </c>
      <c r="K89" s="76">
        <v>0</v>
      </c>
      <c r="L89" s="19">
        <f t="shared" ref="L89:L91" si="83">M89+N89</f>
        <v>135514.33799999999</v>
      </c>
      <c r="M89" s="76">
        <v>135514.33799999999</v>
      </c>
      <c r="N89" s="76">
        <v>0</v>
      </c>
      <c r="O89" s="73">
        <f t="shared" ref="O89:O91" si="84">L89-I89</f>
        <v>0</v>
      </c>
      <c r="P89" s="75">
        <f t="shared" ref="P89:P91" si="85">M89-J89</f>
        <v>0</v>
      </c>
      <c r="Q89" s="76">
        <f t="shared" ref="Q89:Q91" si="86">N89-K89</f>
        <v>0</v>
      </c>
      <c r="R89" s="13"/>
      <c r="S89" s="19">
        <v>135514.33799999999</v>
      </c>
      <c r="T89" s="19">
        <v>0</v>
      </c>
      <c r="U89" s="19">
        <v>0</v>
      </c>
      <c r="V89" s="19">
        <v>0</v>
      </c>
      <c r="W89" s="80"/>
      <c r="X89" s="80"/>
      <c r="Y89" s="90"/>
      <c r="Z89" s="90"/>
      <c r="AA89" s="93"/>
      <c r="AB89" s="93"/>
      <c r="AC89" s="101"/>
      <c r="AD89" s="80"/>
      <c r="AE89" s="80"/>
      <c r="AF89" s="80"/>
    </row>
    <row r="90" spans="1:32" s="26" customFormat="1" ht="73.5" customHeight="1" x14ac:dyDescent="0.3">
      <c r="A90" s="23" t="s">
        <v>50</v>
      </c>
      <c r="B90" s="82"/>
      <c r="C90" s="32" t="s">
        <v>153</v>
      </c>
      <c r="D90" s="8" t="s">
        <v>56</v>
      </c>
      <c r="E90" s="37">
        <v>0.30599999999999999</v>
      </c>
      <c r="F90" s="37">
        <v>0.30599999999999999</v>
      </c>
      <c r="G90" s="80"/>
      <c r="H90" s="80"/>
      <c r="I90" s="19">
        <f t="shared" si="82"/>
        <v>169614.2</v>
      </c>
      <c r="J90" s="76">
        <v>0</v>
      </c>
      <c r="K90" s="76">
        <v>169614.2</v>
      </c>
      <c r="L90" s="19">
        <f t="shared" si="83"/>
        <v>169614.2</v>
      </c>
      <c r="M90" s="76">
        <v>0</v>
      </c>
      <c r="N90" s="76">
        <v>169614.2</v>
      </c>
      <c r="O90" s="73">
        <f t="shared" si="84"/>
        <v>0</v>
      </c>
      <c r="P90" s="75">
        <f t="shared" si="85"/>
        <v>0</v>
      </c>
      <c r="Q90" s="76">
        <f t="shared" si="86"/>
        <v>0</v>
      </c>
      <c r="R90" s="13"/>
      <c r="S90" s="19">
        <v>0</v>
      </c>
      <c r="T90" s="19">
        <v>0</v>
      </c>
      <c r="U90" s="19">
        <v>0</v>
      </c>
      <c r="V90" s="19">
        <v>169614.2</v>
      </c>
      <c r="W90" s="80"/>
      <c r="X90" s="80"/>
      <c r="Y90" s="90"/>
      <c r="Z90" s="90"/>
      <c r="AA90" s="93"/>
      <c r="AB90" s="93"/>
      <c r="AC90" s="101"/>
      <c r="AD90" s="80"/>
      <c r="AE90" s="80"/>
      <c r="AF90" s="80"/>
    </row>
    <row r="91" spans="1:32" s="122" customFormat="1" ht="111.75" customHeight="1" x14ac:dyDescent="0.3">
      <c r="A91" s="119" t="s">
        <v>51</v>
      </c>
      <c r="B91" s="82"/>
      <c r="C91" s="120" t="s">
        <v>86</v>
      </c>
      <c r="D91" s="109" t="s">
        <v>56</v>
      </c>
      <c r="E91" s="124">
        <v>2.0449999999999999</v>
      </c>
      <c r="F91" s="124">
        <v>2.0449999999999999</v>
      </c>
      <c r="G91" s="80"/>
      <c r="H91" s="80"/>
      <c r="I91" s="111">
        <f t="shared" si="82"/>
        <v>181149.1</v>
      </c>
      <c r="J91" s="112">
        <v>0</v>
      </c>
      <c r="K91" s="112">
        <v>181149.1</v>
      </c>
      <c r="L91" s="111">
        <f t="shared" si="83"/>
        <v>166900.79999999999</v>
      </c>
      <c r="M91" s="112">
        <v>0</v>
      </c>
      <c r="N91" s="112">
        <v>166900.79999999999</v>
      </c>
      <c r="O91" s="113">
        <f t="shared" si="84"/>
        <v>-14248.300000000017</v>
      </c>
      <c r="P91" s="114">
        <f t="shared" si="85"/>
        <v>0</v>
      </c>
      <c r="Q91" s="112">
        <f t="shared" si="86"/>
        <v>-14248.300000000017</v>
      </c>
      <c r="R91" s="115" t="s">
        <v>197</v>
      </c>
      <c r="S91" s="111">
        <v>0</v>
      </c>
      <c r="T91" s="111">
        <v>0</v>
      </c>
      <c r="U91" s="111">
        <v>0</v>
      </c>
      <c r="V91" s="111">
        <v>166900.79999999999</v>
      </c>
      <c r="W91" s="80"/>
      <c r="X91" s="80"/>
      <c r="Y91" s="90"/>
      <c r="Z91" s="90"/>
      <c r="AA91" s="93"/>
      <c r="AB91" s="93"/>
      <c r="AC91" s="101"/>
      <c r="AD91" s="80"/>
      <c r="AE91" s="80"/>
      <c r="AF91" s="80"/>
    </row>
    <row r="92" spans="1:32" s="26" customFormat="1" ht="29.25" customHeight="1" x14ac:dyDescent="0.3">
      <c r="A92" s="23"/>
      <c r="B92" s="82"/>
      <c r="C92" s="38" t="s">
        <v>40</v>
      </c>
      <c r="D92" s="15"/>
      <c r="E92" s="39"/>
      <c r="F92" s="39"/>
      <c r="G92" s="80"/>
      <c r="H92" s="80"/>
      <c r="I92" s="15">
        <f>SUM(I93:I103)</f>
        <v>94843.430508928563</v>
      </c>
      <c r="J92" s="78">
        <f t="shared" ref="J92:Q92" si="87">SUM(J93:J103)</f>
        <v>94843.430508928563</v>
      </c>
      <c r="K92" s="78">
        <f t="shared" si="87"/>
        <v>0</v>
      </c>
      <c r="L92" s="15">
        <f t="shared" si="87"/>
        <v>94843.430508928563</v>
      </c>
      <c r="M92" s="78">
        <f t="shared" si="87"/>
        <v>94843.430508928563</v>
      </c>
      <c r="N92" s="78">
        <f t="shared" si="87"/>
        <v>0</v>
      </c>
      <c r="O92" s="15">
        <f t="shared" si="87"/>
        <v>0</v>
      </c>
      <c r="P92" s="78">
        <f t="shared" si="87"/>
        <v>0</v>
      </c>
      <c r="Q92" s="78">
        <f t="shared" si="87"/>
        <v>0</v>
      </c>
      <c r="R92" s="13"/>
      <c r="S92" s="15">
        <f>SUM(S93:S103)</f>
        <v>94843.430508928563</v>
      </c>
      <c r="T92" s="15">
        <f t="shared" ref="T92" si="88">SUM(T93:T103)</f>
        <v>0</v>
      </c>
      <c r="U92" s="15">
        <f t="shared" ref="U92" si="89">SUM(U93:U103)</f>
        <v>0</v>
      </c>
      <c r="V92" s="15">
        <f t="shared" ref="V92" si="90">SUM(V93:V103)</f>
        <v>0</v>
      </c>
      <c r="W92" s="80"/>
      <c r="X92" s="80"/>
      <c r="Y92" s="90"/>
      <c r="Z92" s="90"/>
      <c r="AA92" s="93"/>
      <c r="AB92" s="93"/>
      <c r="AC92" s="101"/>
      <c r="AD92" s="80"/>
      <c r="AE92" s="80"/>
      <c r="AF92" s="80"/>
    </row>
    <row r="93" spans="1:32" s="26" customFormat="1" ht="29.25" customHeight="1" x14ac:dyDescent="0.3">
      <c r="A93" s="23" t="s">
        <v>52</v>
      </c>
      <c r="B93" s="82"/>
      <c r="C93" s="32" t="s">
        <v>154</v>
      </c>
      <c r="D93" s="8" t="s">
        <v>57</v>
      </c>
      <c r="E93" s="57">
        <v>2</v>
      </c>
      <c r="F93" s="57">
        <v>2</v>
      </c>
      <c r="G93" s="80"/>
      <c r="H93" s="80"/>
      <c r="I93" s="19">
        <v>8950.9819999999982</v>
      </c>
      <c r="J93" s="76">
        <v>8950.9819999999982</v>
      </c>
      <c r="K93" s="76">
        <v>0</v>
      </c>
      <c r="L93" s="19">
        <f>M93+N93</f>
        <v>8950.9819999999982</v>
      </c>
      <c r="M93" s="76">
        <v>8950.9819999999982</v>
      </c>
      <c r="N93" s="76">
        <v>0</v>
      </c>
      <c r="O93" s="73">
        <f t="shared" ref="O93" si="91">L93-I93</f>
        <v>0</v>
      </c>
      <c r="P93" s="75">
        <f t="shared" ref="P93" si="92">M93-J93</f>
        <v>0</v>
      </c>
      <c r="Q93" s="76">
        <f t="shared" ref="Q93" si="93">N93-K93</f>
        <v>0</v>
      </c>
      <c r="R93" s="13"/>
      <c r="S93" s="19">
        <f>L93</f>
        <v>8950.9819999999982</v>
      </c>
      <c r="T93" s="19">
        <v>0</v>
      </c>
      <c r="U93" s="19">
        <v>0</v>
      </c>
      <c r="V93" s="19">
        <v>0</v>
      </c>
      <c r="W93" s="80"/>
      <c r="X93" s="80"/>
      <c r="Y93" s="90"/>
      <c r="Z93" s="90"/>
      <c r="AA93" s="93"/>
      <c r="AB93" s="93"/>
      <c r="AC93" s="101"/>
      <c r="AD93" s="80"/>
      <c r="AE93" s="80"/>
      <c r="AF93" s="80"/>
    </row>
    <row r="94" spans="1:32" s="26" customFormat="1" ht="44.25" customHeight="1" x14ac:dyDescent="0.3">
      <c r="A94" s="23" t="s">
        <v>53</v>
      </c>
      <c r="B94" s="82"/>
      <c r="C94" s="32" t="s">
        <v>155</v>
      </c>
      <c r="D94" s="8" t="s">
        <v>57</v>
      </c>
      <c r="E94" s="57">
        <v>4</v>
      </c>
      <c r="F94" s="57">
        <v>4</v>
      </c>
      <c r="G94" s="80"/>
      <c r="H94" s="80"/>
      <c r="I94" s="19">
        <v>1500</v>
      </c>
      <c r="J94" s="76">
        <v>1500</v>
      </c>
      <c r="K94" s="76">
        <v>0</v>
      </c>
      <c r="L94" s="19">
        <f t="shared" ref="L94:L103" si="94">M94+N94</f>
        <v>1500</v>
      </c>
      <c r="M94" s="76">
        <v>1500</v>
      </c>
      <c r="N94" s="76">
        <v>0</v>
      </c>
      <c r="O94" s="73">
        <f t="shared" ref="O94:O103" si="95">L94-I94</f>
        <v>0</v>
      </c>
      <c r="P94" s="75">
        <f t="shared" ref="P94:P103" si="96">M94-J94</f>
        <v>0</v>
      </c>
      <c r="Q94" s="76">
        <f t="shared" ref="Q94:Q103" si="97">N94-K94</f>
        <v>0</v>
      </c>
      <c r="R94" s="13"/>
      <c r="S94" s="19">
        <f t="shared" ref="S94:S103" si="98">L94</f>
        <v>1500</v>
      </c>
      <c r="T94" s="19">
        <v>0</v>
      </c>
      <c r="U94" s="19">
        <v>0</v>
      </c>
      <c r="V94" s="19">
        <v>0</v>
      </c>
      <c r="W94" s="80"/>
      <c r="X94" s="80"/>
      <c r="Y94" s="90"/>
      <c r="Z94" s="90"/>
      <c r="AA94" s="93"/>
      <c r="AB94" s="93"/>
      <c r="AC94" s="101"/>
      <c r="AD94" s="80"/>
      <c r="AE94" s="80"/>
      <c r="AF94" s="80"/>
    </row>
    <row r="95" spans="1:32" s="26" customFormat="1" ht="44.25" customHeight="1" x14ac:dyDescent="0.3">
      <c r="A95" s="23" t="s">
        <v>181</v>
      </c>
      <c r="B95" s="82"/>
      <c r="C95" s="32" t="s">
        <v>156</v>
      </c>
      <c r="D95" s="8" t="s">
        <v>57</v>
      </c>
      <c r="E95" s="57">
        <v>2</v>
      </c>
      <c r="F95" s="57">
        <v>2</v>
      </c>
      <c r="G95" s="80"/>
      <c r="H95" s="80"/>
      <c r="I95" s="19">
        <v>1330.1499999999999</v>
      </c>
      <c r="J95" s="76">
        <v>1330.1499999999999</v>
      </c>
      <c r="K95" s="76">
        <v>0</v>
      </c>
      <c r="L95" s="19">
        <f t="shared" si="94"/>
        <v>1330.1499999999999</v>
      </c>
      <c r="M95" s="76">
        <v>1330.1499999999999</v>
      </c>
      <c r="N95" s="76">
        <v>0</v>
      </c>
      <c r="O95" s="73">
        <f t="shared" si="95"/>
        <v>0</v>
      </c>
      <c r="P95" s="75">
        <f t="shared" si="96"/>
        <v>0</v>
      </c>
      <c r="Q95" s="76">
        <f t="shared" si="97"/>
        <v>0</v>
      </c>
      <c r="R95" s="13"/>
      <c r="S95" s="19">
        <f t="shared" si="98"/>
        <v>1330.1499999999999</v>
      </c>
      <c r="T95" s="19">
        <v>0</v>
      </c>
      <c r="U95" s="19">
        <v>0</v>
      </c>
      <c r="V95" s="19">
        <v>0</v>
      </c>
      <c r="W95" s="80"/>
      <c r="X95" s="80"/>
      <c r="Y95" s="90"/>
      <c r="Z95" s="90"/>
      <c r="AA95" s="93"/>
      <c r="AB95" s="93"/>
      <c r="AC95" s="101"/>
      <c r="AD95" s="80"/>
      <c r="AE95" s="80"/>
      <c r="AF95" s="80"/>
    </row>
    <row r="96" spans="1:32" s="26" customFormat="1" ht="29.25" customHeight="1" x14ac:dyDescent="0.3">
      <c r="A96" s="23" t="s">
        <v>182</v>
      </c>
      <c r="B96" s="82"/>
      <c r="C96" s="32" t="s">
        <v>157</v>
      </c>
      <c r="D96" s="8" t="s">
        <v>57</v>
      </c>
      <c r="E96" s="57">
        <v>2</v>
      </c>
      <c r="F96" s="57">
        <v>2</v>
      </c>
      <c r="G96" s="80"/>
      <c r="H96" s="80"/>
      <c r="I96" s="19">
        <v>4240.195999999999</v>
      </c>
      <c r="J96" s="76">
        <v>4240.195999999999</v>
      </c>
      <c r="K96" s="76">
        <v>0</v>
      </c>
      <c r="L96" s="19">
        <f t="shared" si="94"/>
        <v>4240.195999999999</v>
      </c>
      <c r="M96" s="76">
        <v>4240.195999999999</v>
      </c>
      <c r="N96" s="76">
        <v>0</v>
      </c>
      <c r="O96" s="73">
        <f t="shared" si="95"/>
        <v>0</v>
      </c>
      <c r="P96" s="75">
        <f t="shared" si="96"/>
        <v>0</v>
      </c>
      <c r="Q96" s="76">
        <f t="shared" si="97"/>
        <v>0</v>
      </c>
      <c r="R96" s="13"/>
      <c r="S96" s="19">
        <f t="shared" si="98"/>
        <v>4240.195999999999</v>
      </c>
      <c r="T96" s="19">
        <v>0</v>
      </c>
      <c r="U96" s="19">
        <v>0</v>
      </c>
      <c r="V96" s="19">
        <v>0</v>
      </c>
      <c r="W96" s="80"/>
      <c r="X96" s="80"/>
      <c r="Y96" s="90"/>
      <c r="Z96" s="90"/>
      <c r="AA96" s="93"/>
      <c r="AB96" s="93"/>
      <c r="AC96" s="101"/>
      <c r="AD96" s="80"/>
      <c r="AE96" s="80"/>
      <c r="AF96" s="80"/>
    </row>
    <row r="97" spans="1:32" s="26" customFormat="1" ht="63.75" customHeight="1" x14ac:dyDescent="0.3">
      <c r="A97" s="23" t="s">
        <v>183</v>
      </c>
      <c r="B97" s="82"/>
      <c r="C97" s="32" t="s">
        <v>158</v>
      </c>
      <c r="D97" s="8" t="s">
        <v>57</v>
      </c>
      <c r="E97" s="57">
        <v>4</v>
      </c>
      <c r="F97" s="57">
        <v>4</v>
      </c>
      <c r="G97" s="80"/>
      <c r="H97" s="80"/>
      <c r="I97" s="19">
        <v>565.35599999999988</v>
      </c>
      <c r="J97" s="76">
        <v>565.35599999999988</v>
      </c>
      <c r="K97" s="76">
        <v>0</v>
      </c>
      <c r="L97" s="19">
        <f t="shared" si="94"/>
        <v>565.35599999999988</v>
      </c>
      <c r="M97" s="76">
        <v>565.35599999999988</v>
      </c>
      <c r="N97" s="76">
        <v>0</v>
      </c>
      <c r="O97" s="73">
        <f t="shared" si="95"/>
        <v>0</v>
      </c>
      <c r="P97" s="75">
        <f t="shared" si="96"/>
        <v>0</v>
      </c>
      <c r="Q97" s="76">
        <f t="shared" si="97"/>
        <v>0</v>
      </c>
      <c r="R97" s="13"/>
      <c r="S97" s="19">
        <f t="shared" si="98"/>
        <v>565.35599999999988</v>
      </c>
      <c r="T97" s="19">
        <v>0</v>
      </c>
      <c r="U97" s="19">
        <v>0</v>
      </c>
      <c r="V97" s="19">
        <v>0</v>
      </c>
      <c r="W97" s="80"/>
      <c r="X97" s="80"/>
      <c r="Y97" s="90"/>
      <c r="Z97" s="90"/>
      <c r="AA97" s="93"/>
      <c r="AB97" s="93"/>
      <c r="AC97" s="101"/>
      <c r="AD97" s="80"/>
      <c r="AE97" s="80"/>
      <c r="AF97" s="80"/>
    </row>
    <row r="98" spans="1:32" s="26" customFormat="1" ht="63.75" customHeight="1" x14ac:dyDescent="0.3">
      <c r="A98" s="23" t="s">
        <v>184</v>
      </c>
      <c r="B98" s="82"/>
      <c r="C98" s="32" t="s">
        <v>159</v>
      </c>
      <c r="D98" s="8" t="s">
        <v>57</v>
      </c>
      <c r="E98" s="57">
        <v>4</v>
      </c>
      <c r="F98" s="57">
        <v>4</v>
      </c>
      <c r="G98" s="80"/>
      <c r="H98" s="80"/>
      <c r="I98" s="19">
        <v>665.98800000000006</v>
      </c>
      <c r="J98" s="76">
        <v>665.98800000000006</v>
      </c>
      <c r="K98" s="76">
        <v>0</v>
      </c>
      <c r="L98" s="19">
        <f t="shared" si="94"/>
        <v>665.98800000000006</v>
      </c>
      <c r="M98" s="76">
        <v>665.98800000000006</v>
      </c>
      <c r="N98" s="76">
        <v>0</v>
      </c>
      <c r="O98" s="73">
        <f t="shared" si="95"/>
        <v>0</v>
      </c>
      <c r="P98" s="75">
        <f t="shared" si="96"/>
        <v>0</v>
      </c>
      <c r="Q98" s="76">
        <f t="shared" si="97"/>
        <v>0</v>
      </c>
      <c r="R98" s="13"/>
      <c r="S98" s="19">
        <f t="shared" si="98"/>
        <v>665.98800000000006</v>
      </c>
      <c r="T98" s="19">
        <v>0</v>
      </c>
      <c r="U98" s="19">
        <v>0</v>
      </c>
      <c r="V98" s="19">
        <v>0</v>
      </c>
      <c r="W98" s="80"/>
      <c r="X98" s="80"/>
      <c r="Y98" s="90"/>
      <c r="Z98" s="90"/>
      <c r="AA98" s="93"/>
      <c r="AB98" s="93"/>
      <c r="AC98" s="101"/>
      <c r="AD98" s="80"/>
      <c r="AE98" s="80"/>
      <c r="AF98" s="80"/>
    </row>
    <row r="99" spans="1:32" s="26" customFormat="1" ht="48" customHeight="1" x14ac:dyDescent="0.3">
      <c r="A99" s="23" t="s">
        <v>185</v>
      </c>
      <c r="B99" s="82"/>
      <c r="C99" s="32" t="s">
        <v>160</v>
      </c>
      <c r="D99" s="8" t="s">
        <v>57</v>
      </c>
      <c r="E99" s="57">
        <v>4</v>
      </c>
      <c r="F99" s="57">
        <v>4</v>
      </c>
      <c r="G99" s="80"/>
      <c r="H99" s="80"/>
      <c r="I99" s="19">
        <v>3372.0319999999997</v>
      </c>
      <c r="J99" s="76">
        <v>3372.0319999999997</v>
      </c>
      <c r="K99" s="76">
        <v>0</v>
      </c>
      <c r="L99" s="19">
        <f t="shared" si="94"/>
        <v>3372.0319999999997</v>
      </c>
      <c r="M99" s="76">
        <v>3372.0319999999997</v>
      </c>
      <c r="N99" s="76">
        <v>0</v>
      </c>
      <c r="O99" s="73">
        <f t="shared" si="95"/>
        <v>0</v>
      </c>
      <c r="P99" s="75">
        <f t="shared" si="96"/>
        <v>0</v>
      </c>
      <c r="Q99" s="76">
        <f t="shared" si="97"/>
        <v>0</v>
      </c>
      <c r="R99" s="13"/>
      <c r="S99" s="19">
        <f t="shared" si="98"/>
        <v>3372.0319999999997</v>
      </c>
      <c r="T99" s="19">
        <v>0</v>
      </c>
      <c r="U99" s="19">
        <v>0</v>
      </c>
      <c r="V99" s="19">
        <v>0</v>
      </c>
      <c r="W99" s="80"/>
      <c r="X99" s="80"/>
      <c r="Y99" s="90"/>
      <c r="Z99" s="90"/>
      <c r="AA99" s="93"/>
      <c r="AB99" s="93"/>
      <c r="AC99" s="101"/>
      <c r="AD99" s="80"/>
      <c r="AE99" s="80"/>
      <c r="AF99" s="80"/>
    </row>
    <row r="100" spans="1:32" s="26" customFormat="1" ht="96.75" customHeight="1" x14ac:dyDescent="0.3">
      <c r="A100" s="23" t="s">
        <v>186</v>
      </c>
      <c r="B100" s="82"/>
      <c r="C100" s="32" t="s">
        <v>161</v>
      </c>
      <c r="D100" s="8" t="s">
        <v>57</v>
      </c>
      <c r="E100" s="57">
        <v>1</v>
      </c>
      <c r="F100" s="57">
        <v>1</v>
      </c>
      <c r="G100" s="80"/>
      <c r="H100" s="80"/>
      <c r="I100" s="19">
        <v>63163.950508928559</v>
      </c>
      <c r="J100" s="76">
        <v>63163.950508928559</v>
      </c>
      <c r="K100" s="76">
        <v>0</v>
      </c>
      <c r="L100" s="19">
        <f t="shared" si="94"/>
        <v>63163.950508928559</v>
      </c>
      <c r="M100" s="76">
        <v>63163.950508928559</v>
      </c>
      <c r="N100" s="76">
        <v>0</v>
      </c>
      <c r="O100" s="73">
        <f t="shared" si="95"/>
        <v>0</v>
      </c>
      <c r="P100" s="75">
        <f t="shared" si="96"/>
        <v>0</v>
      </c>
      <c r="Q100" s="76">
        <f t="shared" si="97"/>
        <v>0</v>
      </c>
      <c r="R100" s="13"/>
      <c r="S100" s="19">
        <f t="shared" si="98"/>
        <v>63163.950508928559</v>
      </c>
      <c r="T100" s="19">
        <v>0</v>
      </c>
      <c r="U100" s="19">
        <v>0</v>
      </c>
      <c r="V100" s="19">
        <v>0</v>
      </c>
      <c r="W100" s="80"/>
      <c r="X100" s="80"/>
      <c r="Y100" s="90"/>
      <c r="Z100" s="90"/>
      <c r="AA100" s="93"/>
      <c r="AB100" s="93"/>
      <c r="AC100" s="101"/>
      <c r="AD100" s="80"/>
      <c r="AE100" s="80"/>
      <c r="AF100" s="80"/>
    </row>
    <row r="101" spans="1:32" s="26" customFormat="1" ht="65.25" customHeight="1" x14ac:dyDescent="0.3">
      <c r="A101" s="23" t="s">
        <v>107</v>
      </c>
      <c r="B101" s="82"/>
      <c r="C101" s="32" t="s">
        <v>162</v>
      </c>
      <c r="D101" s="8" t="s">
        <v>57</v>
      </c>
      <c r="E101" s="57">
        <v>2</v>
      </c>
      <c r="F101" s="57">
        <v>2</v>
      </c>
      <c r="G101" s="80"/>
      <c r="H101" s="80"/>
      <c r="I101" s="19">
        <v>277.77600000000001</v>
      </c>
      <c r="J101" s="76">
        <v>277.77600000000001</v>
      </c>
      <c r="K101" s="76">
        <v>0</v>
      </c>
      <c r="L101" s="19">
        <f t="shared" si="94"/>
        <v>277.77600000000001</v>
      </c>
      <c r="M101" s="76">
        <v>277.77600000000001</v>
      </c>
      <c r="N101" s="76">
        <v>0</v>
      </c>
      <c r="O101" s="73">
        <f t="shared" si="95"/>
        <v>0</v>
      </c>
      <c r="P101" s="75">
        <f t="shared" si="96"/>
        <v>0</v>
      </c>
      <c r="Q101" s="76">
        <f t="shared" si="97"/>
        <v>0</v>
      </c>
      <c r="R101" s="13"/>
      <c r="S101" s="19">
        <f t="shared" si="98"/>
        <v>277.77600000000001</v>
      </c>
      <c r="T101" s="19">
        <v>0</v>
      </c>
      <c r="U101" s="19">
        <v>0</v>
      </c>
      <c r="V101" s="19">
        <v>0</v>
      </c>
      <c r="W101" s="80"/>
      <c r="X101" s="80"/>
      <c r="Y101" s="90"/>
      <c r="Z101" s="90"/>
      <c r="AA101" s="93"/>
      <c r="AB101" s="93"/>
      <c r="AC101" s="101"/>
      <c r="AD101" s="80"/>
      <c r="AE101" s="80"/>
      <c r="AF101" s="80"/>
    </row>
    <row r="102" spans="1:32" s="26" customFormat="1" ht="51.75" customHeight="1" x14ac:dyDescent="0.3">
      <c r="A102" s="23" t="s">
        <v>108</v>
      </c>
      <c r="B102" s="82"/>
      <c r="C102" s="32" t="s">
        <v>163</v>
      </c>
      <c r="D102" s="8" t="s">
        <v>34</v>
      </c>
      <c r="E102" s="57">
        <v>1</v>
      </c>
      <c r="F102" s="57">
        <v>1</v>
      </c>
      <c r="G102" s="80"/>
      <c r="H102" s="80"/>
      <c r="I102" s="19">
        <v>2167</v>
      </c>
      <c r="J102" s="76">
        <v>2167</v>
      </c>
      <c r="K102" s="76">
        <v>0</v>
      </c>
      <c r="L102" s="19">
        <f t="shared" si="94"/>
        <v>2167</v>
      </c>
      <c r="M102" s="76">
        <v>2167</v>
      </c>
      <c r="N102" s="76">
        <v>0</v>
      </c>
      <c r="O102" s="73">
        <f t="shared" si="95"/>
        <v>0</v>
      </c>
      <c r="P102" s="75">
        <f t="shared" si="96"/>
        <v>0</v>
      </c>
      <c r="Q102" s="76">
        <f t="shared" si="97"/>
        <v>0</v>
      </c>
      <c r="R102" s="33"/>
      <c r="S102" s="19">
        <f t="shared" si="98"/>
        <v>2167</v>
      </c>
      <c r="T102" s="19">
        <v>0</v>
      </c>
      <c r="U102" s="19">
        <v>0</v>
      </c>
      <c r="V102" s="19">
        <v>0</v>
      </c>
      <c r="W102" s="80"/>
      <c r="X102" s="80"/>
      <c r="Y102" s="90"/>
      <c r="Z102" s="90"/>
      <c r="AA102" s="93"/>
      <c r="AB102" s="93"/>
      <c r="AC102" s="101"/>
      <c r="AD102" s="80"/>
      <c r="AE102" s="80"/>
      <c r="AF102" s="80"/>
    </row>
    <row r="103" spans="1:32" s="26" customFormat="1" ht="49.5" customHeight="1" x14ac:dyDescent="0.3">
      <c r="A103" s="23" t="s">
        <v>109</v>
      </c>
      <c r="B103" s="82"/>
      <c r="C103" s="32" t="s">
        <v>164</v>
      </c>
      <c r="D103" s="8" t="s">
        <v>57</v>
      </c>
      <c r="E103" s="57">
        <v>3</v>
      </c>
      <c r="F103" s="57">
        <v>3</v>
      </c>
      <c r="G103" s="80"/>
      <c r="H103" s="80"/>
      <c r="I103" s="19">
        <v>8610</v>
      </c>
      <c r="J103" s="76">
        <v>8610</v>
      </c>
      <c r="K103" s="76">
        <v>0</v>
      </c>
      <c r="L103" s="19">
        <f t="shared" si="94"/>
        <v>8610</v>
      </c>
      <c r="M103" s="76">
        <v>8610</v>
      </c>
      <c r="N103" s="76">
        <v>0</v>
      </c>
      <c r="O103" s="73">
        <f t="shared" si="95"/>
        <v>0</v>
      </c>
      <c r="P103" s="75">
        <f t="shared" si="96"/>
        <v>0</v>
      </c>
      <c r="Q103" s="76">
        <f t="shared" si="97"/>
        <v>0</v>
      </c>
      <c r="R103" s="13"/>
      <c r="S103" s="19">
        <f t="shared" si="98"/>
        <v>8610</v>
      </c>
      <c r="T103" s="19">
        <v>0</v>
      </c>
      <c r="U103" s="19">
        <v>0</v>
      </c>
      <c r="V103" s="19">
        <v>0</v>
      </c>
      <c r="W103" s="80"/>
      <c r="X103" s="80"/>
      <c r="Y103" s="90"/>
      <c r="Z103" s="90"/>
      <c r="AA103" s="93"/>
      <c r="AB103" s="93"/>
      <c r="AC103" s="101"/>
      <c r="AD103" s="80"/>
      <c r="AE103" s="80"/>
      <c r="AF103" s="80"/>
    </row>
    <row r="104" spans="1:32" s="26" customFormat="1" ht="29.25" customHeight="1" x14ac:dyDescent="0.3">
      <c r="A104" s="23"/>
      <c r="B104" s="82"/>
      <c r="C104" s="11" t="s">
        <v>39</v>
      </c>
      <c r="D104" s="11"/>
      <c r="E104" s="15"/>
      <c r="F104" s="36"/>
      <c r="G104" s="80"/>
      <c r="H104" s="80"/>
      <c r="I104" s="13">
        <f>I105</f>
        <v>115999.99999999999</v>
      </c>
      <c r="J104" s="20">
        <f t="shared" ref="J104:Q104" si="99">J105</f>
        <v>115999.99999999999</v>
      </c>
      <c r="K104" s="20">
        <f t="shared" si="99"/>
        <v>0</v>
      </c>
      <c r="L104" s="13">
        <f t="shared" si="99"/>
        <v>115999.99999999999</v>
      </c>
      <c r="M104" s="20">
        <f t="shared" si="99"/>
        <v>115999.99999999999</v>
      </c>
      <c r="N104" s="20">
        <f t="shared" si="99"/>
        <v>0</v>
      </c>
      <c r="O104" s="13">
        <f t="shared" si="99"/>
        <v>0</v>
      </c>
      <c r="P104" s="20">
        <f t="shared" si="99"/>
        <v>0</v>
      </c>
      <c r="Q104" s="20">
        <f t="shared" si="99"/>
        <v>0</v>
      </c>
      <c r="R104" s="13"/>
      <c r="S104" s="13">
        <f t="shared" ref="S104" si="100">S105</f>
        <v>115999.99999999999</v>
      </c>
      <c r="T104" s="13">
        <f t="shared" ref="T104" si="101">T105</f>
        <v>0</v>
      </c>
      <c r="U104" s="13">
        <f t="shared" ref="U104" si="102">U105</f>
        <v>0</v>
      </c>
      <c r="V104" s="13">
        <f t="shared" ref="V104" si="103">V105</f>
        <v>0</v>
      </c>
      <c r="W104" s="80"/>
      <c r="X104" s="80"/>
      <c r="Y104" s="90"/>
      <c r="Z104" s="90"/>
      <c r="AA104" s="93"/>
      <c r="AB104" s="93"/>
      <c r="AC104" s="101"/>
      <c r="AD104" s="80"/>
      <c r="AE104" s="80"/>
      <c r="AF104" s="80"/>
    </row>
    <row r="105" spans="1:32" s="26" customFormat="1" ht="73.5" customHeight="1" x14ac:dyDescent="0.3">
      <c r="A105" s="23" t="s">
        <v>110</v>
      </c>
      <c r="B105" s="82"/>
      <c r="C105" s="28" t="s">
        <v>165</v>
      </c>
      <c r="D105" s="8" t="s">
        <v>34</v>
      </c>
      <c r="E105" s="57">
        <v>1</v>
      </c>
      <c r="F105" s="57">
        <v>1</v>
      </c>
      <c r="G105" s="80"/>
      <c r="H105" s="80"/>
      <c r="I105" s="19">
        <f>J105+K105</f>
        <v>115999.99999999999</v>
      </c>
      <c r="J105" s="76">
        <v>115999.99999999999</v>
      </c>
      <c r="K105" s="76">
        <v>0</v>
      </c>
      <c r="L105" s="19">
        <f>M105+N105</f>
        <v>115999.99999999999</v>
      </c>
      <c r="M105" s="76">
        <v>115999.99999999999</v>
      </c>
      <c r="N105" s="76">
        <v>0</v>
      </c>
      <c r="O105" s="73">
        <f t="shared" ref="O105" si="104">L105-I105</f>
        <v>0</v>
      </c>
      <c r="P105" s="75">
        <f t="shared" ref="P105" si="105">M105-J105</f>
        <v>0</v>
      </c>
      <c r="Q105" s="76">
        <f t="shared" ref="Q105" si="106">N105-K105</f>
        <v>0</v>
      </c>
      <c r="R105" s="21"/>
      <c r="S105" s="19">
        <f>L105</f>
        <v>115999.99999999999</v>
      </c>
      <c r="T105" s="19">
        <v>0</v>
      </c>
      <c r="U105" s="19">
        <v>0</v>
      </c>
      <c r="V105" s="19">
        <v>0</v>
      </c>
      <c r="W105" s="80"/>
      <c r="X105" s="80"/>
      <c r="Y105" s="90"/>
      <c r="Z105" s="90"/>
      <c r="AA105" s="93"/>
      <c r="AB105" s="93"/>
      <c r="AC105" s="101"/>
      <c r="AD105" s="80"/>
      <c r="AE105" s="80"/>
      <c r="AF105" s="80"/>
    </row>
    <row r="106" spans="1:32" s="26" customFormat="1" ht="35.25" customHeight="1" x14ac:dyDescent="0.3">
      <c r="A106" s="23"/>
      <c r="B106" s="82"/>
      <c r="C106" s="11" t="s">
        <v>67</v>
      </c>
      <c r="D106" s="8"/>
      <c r="E106" s="37"/>
      <c r="F106" s="37"/>
      <c r="G106" s="80"/>
      <c r="H106" s="80"/>
      <c r="I106" s="13">
        <f>SUM(I107:I116)</f>
        <v>4839</v>
      </c>
      <c r="J106" s="20">
        <f t="shared" ref="J106:Q106" si="107">SUM(J107:J116)</f>
        <v>4839</v>
      </c>
      <c r="K106" s="20">
        <f t="shared" si="107"/>
        <v>0</v>
      </c>
      <c r="L106" s="13">
        <f t="shared" si="107"/>
        <v>4839</v>
      </c>
      <c r="M106" s="20">
        <f t="shared" si="107"/>
        <v>4839</v>
      </c>
      <c r="N106" s="20">
        <f t="shared" si="107"/>
        <v>0</v>
      </c>
      <c r="O106" s="13">
        <f t="shared" si="107"/>
        <v>0</v>
      </c>
      <c r="P106" s="20">
        <f t="shared" si="107"/>
        <v>0</v>
      </c>
      <c r="Q106" s="20">
        <f t="shared" si="107"/>
        <v>0</v>
      </c>
      <c r="R106" s="13"/>
      <c r="S106" s="13">
        <f t="shared" ref="S106:V106" si="108">SUM(S107:S116)</f>
        <v>4839</v>
      </c>
      <c r="T106" s="13">
        <f t="shared" si="108"/>
        <v>0</v>
      </c>
      <c r="U106" s="13">
        <f t="shared" si="108"/>
        <v>0</v>
      </c>
      <c r="V106" s="13">
        <f t="shared" si="108"/>
        <v>0</v>
      </c>
      <c r="W106" s="80"/>
      <c r="X106" s="80"/>
      <c r="Y106" s="90"/>
      <c r="Z106" s="90"/>
      <c r="AA106" s="93"/>
      <c r="AB106" s="93"/>
      <c r="AC106" s="101"/>
      <c r="AD106" s="80"/>
      <c r="AE106" s="80"/>
      <c r="AF106" s="80"/>
    </row>
    <row r="107" spans="1:32" s="26" customFormat="1" ht="88.5" customHeight="1" x14ac:dyDescent="0.3">
      <c r="A107" s="23" t="s">
        <v>111</v>
      </c>
      <c r="B107" s="82"/>
      <c r="C107" s="32" t="s">
        <v>168</v>
      </c>
      <c r="D107" s="8" t="s">
        <v>78</v>
      </c>
      <c r="E107" s="37">
        <v>19.399999999999999</v>
      </c>
      <c r="F107" s="37">
        <v>19.399999999999999</v>
      </c>
      <c r="G107" s="80"/>
      <c r="H107" s="80"/>
      <c r="I107" s="19">
        <v>150</v>
      </c>
      <c r="J107" s="76">
        <v>150</v>
      </c>
      <c r="K107" s="76">
        <v>0</v>
      </c>
      <c r="L107" s="19">
        <f>M107+N107</f>
        <v>150</v>
      </c>
      <c r="M107" s="76">
        <v>150</v>
      </c>
      <c r="N107" s="76">
        <v>0</v>
      </c>
      <c r="O107" s="73">
        <f t="shared" ref="O107" si="109">L107-I107</f>
        <v>0</v>
      </c>
      <c r="P107" s="75">
        <f t="shared" ref="P107" si="110">M107-J107</f>
        <v>0</v>
      </c>
      <c r="Q107" s="76">
        <f t="shared" ref="Q107" si="111">N107-K107</f>
        <v>0</v>
      </c>
      <c r="R107" s="13"/>
      <c r="S107" s="19">
        <v>150</v>
      </c>
      <c r="T107" s="19">
        <v>0</v>
      </c>
      <c r="U107" s="19">
        <v>0</v>
      </c>
      <c r="V107" s="19">
        <v>0</v>
      </c>
      <c r="W107" s="80"/>
      <c r="X107" s="80"/>
      <c r="Y107" s="90"/>
      <c r="Z107" s="90"/>
      <c r="AA107" s="93"/>
      <c r="AB107" s="93"/>
      <c r="AC107" s="101"/>
      <c r="AD107" s="80"/>
      <c r="AE107" s="80"/>
      <c r="AF107" s="80"/>
    </row>
    <row r="108" spans="1:32" s="26" customFormat="1" ht="69.75" customHeight="1" x14ac:dyDescent="0.3">
      <c r="A108" s="23" t="s">
        <v>112</v>
      </c>
      <c r="B108" s="82"/>
      <c r="C108" s="28" t="s">
        <v>147</v>
      </c>
      <c r="D108" s="8" t="s">
        <v>56</v>
      </c>
      <c r="E108" s="37">
        <v>0.47</v>
      </c>
      <c r="F108" s="37">
        <v>0.47</v>
      </c>
      <c r="G108" s="80"/>
      <c r="H108" s="80"/>
      <c r="I108" s="19">
        <v>625</v>
      </c>
      <c r="J108" s="76">
        <v>625</v>
      </c>
      <c r="K108" s="76">
        <v>0</v>
      </c>
      <c r="L108" s="19">
        <f t="shared" ref="L108:L116" si="112">M108+N108</f>
        <v>625</v>
      </c>
      <c r="M108" s="76">
        <v>625</v>
      </c>
      <c r="N108" s="76">
        <v>0</v>
      </c>
      <c r="O108" s="73">
        <f t="shared" ref="O108:O116" si="113">L108-I108</f>
        <v>0</v>
      </c>
      <c r="P108" s="75">
        <f t="shared" ref="P108:P116" si="114">M108-J108</f>
        <v>0</v>
      </c>
      <c r="Q108" s="76">
        <f t="shared" ref="Q108:Q116" si="115">N108-K108</f>
        <v>0</v>
      </c>
      <c r="R108" s="21"/>
      <c r="S108" s="19">
        <v>625</v>
      </c>
      <c r="T108" s="19">
        <v>0</v>
      </c>
      <c r="U108" s="19">
        <v>0</v>
      </c>
      <c r="V108" s="19">
        <v>0</v>
      </c>
      <c r="W108" s="80"/>
      <c r="X108" s="80"/>
      <c r="Y108" s="90"/>
      <c r="Z108" s="90"/>
      <c r="AA108" s="93"/>
      <c r="AB108" s="93"/>
      <c r="AC108" s="101"/>
      <c r="AD108" s="80"/>
      <c r="AE108" s="80"/>
      <c r="AF108" s="80"/>
    </row>
    <row r="109" spans="1:32" s="26" customFormat="1" ht="66.75" customHeight="1" x14ac:dyDescent="0.3">
      <c r="A109" s="23" t="s">
        <v>113</v>
      </c>
      <c r="B109" s="82"/>
      <c r="C109" s="32" t="s">
        <v>148</v>
      </c>
      <c r="D109" s="8" t="s">
        <v>56</v>
      </c>
      <c r="E109" s="37">
        <v>0.38400000000000001</v>
      </c>
      <c r="F109" s="37">
        <v>0.38400000000000001</v>
      </c>
      <c r="G109" s="80"/>
      <c r="H109" s="80"/>
      <c r="I109" s="19">
        <v>249.99999999999997</v>
      </c>
      <c r="J109" s="76">
        <v>249.99999999999997</v>
      </c>
      <c r="K109" s="76">
        <v>0</v>
      </c>
      <c r="L109" s="19">
        <f t="shared" si="112"/>
        <v>249.99999999999997</v>
      </c>
      <c r="M109" s="76">
        <v>249.99999999999997</v>
      </c>
      <c r="N109" s="76">
        <v>0</v>
      </c>
      <c r="O109" s="73">
        <f t="shared" si="113"/>
        <v>0</v>
      </c>
      <c r="P109" s="75">
        <f t="shared" si="114"/>
        <v>0</v>
      </c>
      <c r="Q109" s="76">
        <f t="shared" si="115"/>
        <v>0</v>
      </c>
      <c r="R109" s="13"/>
      <c r="S109" s="19">
        <v>249.99999999999997</v>
      </c>
      <c r="T109" s="19">
        <v>0</v>
      </c>
      <c r="U109" s="19">
        <v>0</v>
      </c>
      <c r="V109" s="19">
        <v>0</v>
      </c>
      <c r="W109" s="80"/>
      <c r="X109" s="80"/>
      <c r="Y109" s="90"/>
      <c r="Z109" s="90"/>
      <c r="AA109" s="93"/>
      <c r="AB109" s="93"/>
      <c r="AC109" s="101"/>
      <c r="AD109" s="80"/>
      <c r="AE109" s="80"/>
      <c r="AF109" s="80"/>
    </row>
    <row r="110" spans="1:32" s="26" customFormat="1" ht="108" customHeight="1" x14ac:dyDescent="0.3">
      <c r="A110" s="23" t="s">
        <v>114</v>
      </c>
      <c r="B110" s="82"/>
      <c r="C110" s="32" t="s">
        <v>149</v>
      </c>
      <c r="D110" s="8" t="s">
        <v>56</v>
      </c>
      <c r="E110" s="37">
        <v>1.522</v>
      </c>
      <c r="F110" s="37">
        <v>1.522</v>
      </c>
      <c r="G110" s="80"/>
      <c r="H110" s="80"/>
      <c r="I110" s="19">
        <v>741</v>
      </c>
      <c r="J110" s="76">
        <v>741</v>
      </c>
      <c r="K110" s="76">
        <v>0</v>
      </c>
      <c r="L110" s="19">
        <f t="shared" si="112"/>
        <v>741</v>
      </c>
      <c r="M110" s="76">
        <v>741</v>
      </c>
      <c r="N110" s="76">
        <v>0</v>
      </c>
      <c r="O110" s="73">
        <f t="shared" si="113"/>
        <v>0</v>
      </c>
      <c r="P110" s="75">
        <f t="shared" si="114"/>
        <v>0</v>
      </c>
      <c r="Q110" s="76">
        <f t="shared" si="115"/>
        <v>0</v>
      </c>
      <c r="R110" s="13"/>
      <c r="S110" s="19">
        <v>741</v>
      </c>
      <c r="T110" s="19">
        <v>0</v>
      </c>
      <c r="U110" s="19">
        <v>0</v>
      </c>
      <c r="V110" s="19">
        <v>0</v>
      </c>
      <c r="W110" s="80"/>
      <c r="X110" s="80"/>
      <c r="Y110" s="90"/>
      <c r="Z110" s="90"/>
      <c r="AA110" s="93"/>
      <c r="AB110" s="93"/>
      <c r="AC110" s="101"/>
      <c r="AD110" s="80"/>
      <c r="AE110" s="80"/>
      <c r="AF110" s="80"/>
    </row>
    <row r="111" spans="1:32" s="26" customFormat="1" ht="66.75" customHeight="1" x14ac:dyDescent="0.3">
      <c r="A111" s="23" t="s">
        <v>115</v>
      </c>
      <c r="B111" s="82"/>
      <c r="C111" s="28" t="s">
        <v>150</v>
      </c>
      <c r="D111" s="8" t="s">
        <v>56</v>
      </c>
      <c r="E111" s="37">
        <v>1.34</v>
      </c>
      <c r="F111" s="37">
        <v>1.34</v>
      </c>
      <c r="G111" s="80"/>
      <c r="H111" s="80"/>
      <c r="I111" s="19">
        <v>522</v>
      </c>
      <c r="J111" s="76">
        <v>522</v>
      </c>
      <c r="K111" s="76">
        <v>0</v>
      </c>
      <c r="L111" s="19">
        <f t="shared" si="112"/>
        <v>522</v>
      </c>
      <c r="M111" s="76">
        <v>522</v>
      </c>
      <c r="N111" s="76">
        <v>0</v>
      </c>
      <c r="O111" s="73">
        <f t="shared" si="113"/>
        <v>0</v>
      </c>
      <c r="P111" s="75">
        <f t="shared" si="114"/>
        <v>0</v>
      </c>
      <c r="Q111" s="76">
        <f t="shared" si="115"/>
        <v>0</v>
      </c>
      <c r="R111" s="21"/>
      <c r="S111" s="19">
        <v>522</v>
      </c>
      <c r="T111" s="19">
        <v>0</v>
      </c>
      <c r="U111" s="19">
        <v>0</v>
      </c>
      <c r="V111" s="19">
        <v>0</v>
      </c>
      <c r="W111" s="80"/>
      <c r="X111" s="80"/>
      <c r="Y111" s="90"/>
      <c r="Z111" s="90"/>
      <c r="AA111" s="93"/>
      <c r="AB111" s="93"/>
      <c r="AC111" s="101"/>
      <c r="AD111" s="80"/>
      <c r="AE111" s="80"/>
      <c r="AF111" s="80"/>
    </row>
    <row r="112" spans="1:32" s="26" customFormat="1" ht="53.25" customHeight="1" x14ac:dyDescent="0.3">
      <c r="A112" s="23" t="s">
        <v>116</v>
      </c>
      <c r="B112" s="82"/>
      <c r="C112" s="32" t="s">
        <v>169</v>
      </c>
      <c r="D112" s="8" t="s">
        <v>79</v>
      </c>
      <c r="E112" s="57">
        <v>9466</v>
      </c>
      <c r="F112" s="57">
        <v>9466</v>
      </c>
      <c r="G112" s="80"/>
      <c r="H112" s="80"/>
      <c r="I112" s="19">
        <v>325</v>
      </c>
      <c r="J112" s="76">
        <v>325</v>
      </c>
      <c r="K112" s="76">
        <v>0</v>
      </c>
      <c r="L112" s="19">
        <f t="shared" si="112"/>
        <v>325</v>
      </c>
      <c r="M112" s="76">
        <v>325</v>
      </c>
      <c r="N112" s="76">
        <v>0</v>
      </c>
      <c r="O112" s="73">
        <f t="shared" si="113"/>
        <v>0</v>
      </c>
      <c r="P112" s="75">
        <f t="shared" si="114"/>
        <v>0</v>
      </c>
      <c r="Q112" s="76">
        <f t="shared" si="115"/>
        <v>0</v>
      </c>
      <c r="R112" s="13"/>
      <c r="S112" s="19">
        <v>325</v>
      </c>
      <c r="T112" s="19">
        <v>0</v>
      </c>
      <c r="U112" s="19">
        <v>0</v>
      </c>
      <c r="V112" s="19">
        <v>0</v>
      </c>
      <c r="W112" s="80"/>
      <c r="X112" s="80"/>
      <c r="Y112" s="90"/>
      <c r="Z112" s="90"/>
      <c r="AA112" s="93"/>
      <c r="AB112" s="93"/>
      <c r="AC112" s="101"/>
      <c r="AD112" s="80"/>
      <c r="AE112" s="80"/>
      <c r="AF112" s="80"/>
    </row>
    <row r="113" spans="1:32" s="26" customFormat="1" ht="85.5" customHeight="1" x14ac:dyDescent="0.3">
      <c r="A113" s="23" t="s">
        <v>117</v>
      </c>
      <c r="B113" s="82"/>
      <c r="C113" s="32" t="s">
        <v>170</v>
      </c>
      <c r="D113" s="8" t="s">
        <v>56</v>
      </c>
      <c r="E113" s="57">
        <v>1.0249999999999999</v>
      </c>
      <c r="F113" s="57">
        <v>1.0249999999999999</v>
      </c>
      <c r="G113" s="80"/>
      <c r="H113" s="80"/>
      <c r="I113" s="19">
        <v>688.99999999999989</v>
      </c>
      <c r="J113" s="76">
        <v>688.99999999999989</v>
      </c>
      <c r="K113" s="76">
        <v>0</v>
      </c>
      <c r="L113" s="19">
        <f t="shared" si="112"/>
        <v>688.99999999999989</v>
      </c>
      <c r="M113" s="76">
        <v>688.99999999999989</v>
      </c>
      <c r="N113" s="76">
        <v>0</v>
      </c>
      <c r="O113" s="73">
        <f t="shared" si="113"/>
        <v>0</v>
      </c>
      <c r="P113" s="75">
        <f t="shared" si="114"/>
        <v>0</v>
      </c>
      <c r="Q113" s="76">
        <f t="shared" si="115"/>
        <v>0</v>
      </c>
      <c r="R113" s="13"/>
      <c r="S113" s="19">
        <v>688.99999999999989</v>
      </c>
      <c r="T113" s="19">
        <v>0</v>
      </c>
      <c r="U113" s="19">
        <v>0</v>
      </c>
      <c r="V113" s="19">
        <v>0</v>
      </c>
      <c r="W113" s="80"/>
      <c r="X113" s="80"/>
      <c r="Y113" s="90"/>
      <c r="Z113" s="90"/>
      <c r="AA113" s="93"/>
      <c r="AB113" s="93"/>
      <c r="AC113" s="101"/>
      <c r="AD113" s="80"/>
      <c r="AE113" s="80"/>
      <c r="AF113" s="80"/>
    </row>
    <row r="114" spans="1:32" s="26" customFormat="1" ht="87" customHeight="1" x14ac:dyDescent="0.3">
      <c r="A114" s="23" t="s">
        <v>118</v>
      </c>
      <c r="B114" s="82"/>
      <c r="C114" s="58" t="s">
        <v>171</v>
      </c>
      <c r="D114" s="8" t="s">
        <v>56</v>
      </c>
      <c r="E114" s="57">
        <v>2.75</v>
      </c>
      <c r="F114" s="57">
        <v>2.75</v>
      </c>
      <c r="G114" s="80"/>
      <c r="H114" s="80"/>
      <c r="I114" s="19">
        <v>864</v>
      </c>
      <c r="J114" s="76">
        <v>864</v>
      </c>
      <c r="K114" s="76">
        <v>0</v>
      </c>
      <c r="L114" s="19">
        <f t="shared" si="112"/>
        <v>864</v>
      </c>
      <c r="M114" s="76">
        <v>864</v>
      </c>
      <c r="N114" s="76">
        <v>0</v>
      </c>
      <c r="O114" s="73">
        <f t="shared" si="113"/>
        <v>0</v>
      </c>
      <c r="P114" s="75">
        <f t="shared" si="114"/>
        <v>0</v>
      </c>
      <c r="Q114" s="76">
        <f t="shared" si="115"/>
        <v>0</v>
      </c>
      <c r="R114" s="13"/>
      <c r="S114" s="19">
        <v>864</v>
      </c>
      <c r="T114" s="19">
        <v>0</v>
      </c>
      <c r="U114" s="19">
        <v>0</v>
      </c>
      <c r="V114" s="19">
        <v>0</v>
      </c>
      <c r="W114" s="80"/>
      <c r="X114" s="80"/>
      <c r="Y114" s="90"/>
      <c r="Z114" s="90"/>
      <c r="AA114" s="93"/>
      <c r="AB114" s="93"/>
      <c r="AC114" s="101"/>
      <c r="AD114" s="80"/>
      <c r="AE114" s="80"/>
      <c r="AF114" s="80"/>
    </row>
    <row r="115" spans="1:32" s="26" customFormat="1" ht="85.5" customHeight="1" x14ac:dyDescent="0.3">
      <c r="A115" s="23" t="s">
        <v>117</v>
      </c>
      <c r="B115" s="82"/>
      <c r="C115" s="32" t="s">
        <v>189</v>
      </c>
      <c r="D115" s="8" t="s">
        <v>56</v>
      </c>
      <c r="E115" s="37">
        <v>0.57499999999999996</v>
      </c>
      <c r="F115" s="37">
        <v>0.57499999999999996</v>
      </c>
      <c r="G115" s="80"/>
      <c r="H115" s="80"/>
      <c r="I115" s="19">
        <v>289</v>
      </c>
      <c r="J115" s="76">
        <v>289</v>
      </c>
      <c r="K115" s="76">
        <v>0</v>
      </c>
      <c r="L115" s="19">
        <f t="shared" si="112"/>
        <v>289</v>
      </c>
      <c r="M115" s="76">
        <v>289</v>
      </c>
      <c r="N115" s="76">
        <v>0</v>
      </c>
      <c r="O115" s="73">
        <f t="shared" si="113"/>
        <v>0</v>
      </c>
      <c r="P115" s="75">
        <f t="shared" si="114"/>
        <v>0</v>
      </c>
      <c r="Q115" s="76">
        <f t="shared" si="115"/>
        <v>0</v>
      </c>
      <c r="R115" s="13"/>
      <c r="S115" s="19">
        <v>289</v>
      </c>
      <c r="T115" s="19">
        <v>0</v>
      </c>
      <c r="U115" s="19">
        <v>0</v>
      </c>
      <c r="V115" s="19">
        <v>0</v>
      </c>
      <c r="W115" s="80"/>
      <c r="X115" s="80"/>
      <c r="Y115" s="90"/>
      <c r="Z115" s="90"/>
      <c r="AA115" s="93"/>
      <c r="AB115" s="93"/>
      <c r="AC115" s="101"/>
      <c r="AD115" s="80"/>
      <c r="AE115" s="80"/>
      <c r="AF115" s="80"/>
    </row>
    <row r="116" spans="1:32" s="26" customFormat="1" ht="87" customHeight="1" x14ac:dyDescent="0.3">
      <c r="A116" s="23" t="s">
        <v>118</v>
      </c>
      <c r="B116" s="82"/>
      <c r="C116" s="58" t="s">
        <v>190</v>
      </c>
      <c r="D116" s="8" t="s">
        <v>56</v>
      </c>
      <c r="E116" s="37">
        <v>0.81310000000000004</v>
      </c>
      <c r="F116" s="37">
        <v>0.81310000000000004</v>
      </c>
      <c r="G116" s="80"/>
      <c r="H116" s="80"/>
      <c r="I116" s="19">
        <v>384</v>
      </c>
      <c r="J116" s="76">
        <v>384</v>
      </c>
      <c r="K116" s="76">
        <v>0</v>
      </c>
      <c r="L116" s="19">
        <f t="shared" si="112"/>
        <v>384</v>
      </c>
      <c r="M116" s="76">
        <v>384</v>
      </c>
      <c r="N116" s="76">
        <v>0</v>
      </c>
      <c r="O116" s="73">
        <f t="shared" si="113"/>
        <v>0</v>
      </c>
      <c r="P116" s="75">
        <f t="shared" si="114"/>
        <v>0</v>
      </c>
      <c r="Q116" s="76">
        <f t="shared" si="115"/>
        <v>0</v>
      </c>
      <c r="R116" s="13"/>
      <c r="S116" s="19">
        <v>384</v>
      </c>
      <c r="T116" s="19">
        <v>0</v>
      </c>
      <c r="U116" s="19">
        <v>0</v>
      </c>
      <c r="V116" s="19">
        <v>0</v>
      </c>
      <c r="W116" s="80"/>
      <c r="X116" s="80"/>
      <c r="Y116" s="90"/>
      <c r="Z116" s="90"/>
      <c r="AA116" s="93"/>
      <c r="AB116" s="93"/>
      <c r="AC116" s="101"/>
      <c r="AD116" s="80"/>
      <c r="AE116" s="80"/>
      <c r="AF116" s="80"/>
    </row>
    <row r="117" spans="1:32" ht="33" customHeight="1" x14ac:dyDescent="0.3">
      <c r="A117" s="41"/>
      <c r="B117" s="82"/>
      <c r="C117" s="42" t="s">
        <v>42</v>
      </c>
      <c r="D117" s="36" t="s">
        <v>30</v>
      </c>
      <c r="E117" s="36" t="s">
        <v>30</v>
      </c>
      <c r="F117" s="36" t="s">
        <v>30</v>
      </c>
      <c r="G117" s="80"/>
      <c r="H117" s="81"/>
      <c r="I117" s="13">
        <f>I79+I87+I92+I104+I106</f>
        <v>758474.31210714288</v>
      </c>
      <c r="J117" s="20">
        <f t="shared" ref="J117:N117" si="116">J79+J87+J92+J104+J106</f>
        <v>385644.07850892853</v>
      </c>
      <c r="K117" s="20">
        <f t="shared" si="116"/>
        <v>372830.23359821434</v>
      </c>
      <c r="L117" s="13">
        <f t="shared" si="116"/>
        <v>745495.51210714283</v>
      </c>
      <c r="M117" s="20">
        <f t="shared" si="116"/>
        <v>386913.57850892853</v>
      </c>
      <c r="N117" s="20">
        <f t="shared" si="116"/>
        <v>358581.93359821429</v>
      </c>
      <c r="O117" s="13">
        <f t="shared" ref="O117:Q118" si="117">L117-I117</f>
        <v>-12978.800000000047</v>
      </c>
      <c r="P117" s="20">
        <f t="shared" si="117"/>
        <v>1269.5</v>
      </c>
      <c r="Q117" s="20">
        <f t="shared" si="117"/>
        <v>-14248.300000000047</v>
      </c>
      <c r="R117" s="13"/>
      <c r="S117" s="13">
        <f>S79+S87+S92+S104+S106</f>
        <v>386913.62450892857</v>
      </c>
      <c r="T117" s="13">
        <f t="shared" ref="T117:V117" si="118">T79+T87+T92+T104+T106</f>
        <v>0</v>
      </c>
      <c r="U117" s="13">
        <f t="shared" si="118"/>
        <v>0</v>
      </c>
      <c r="V117" s="13">
        <f t="shared" si="118"/>
        <v>358581.93359821429</v>
      </c>
      <c r="W117" s="80"/>
      <c r="X117" s="80"/>
      <c r="Y117" s="90"/>
      <c r="Z117" s="90"/>
      <c r="AA117" s="93"/>
      <c r="AB117" s="93"/>
      <c r="AC117" s="101"/>
      <c r="AD117" s="80"/>
      <c r="AE117" s="80"/>
      <c r="AF117" s="80"/>
    </row>
    <row r="118" spans="1:32" s="1" customFormat="1" ht="42.75" customHeight="1" x14ac:dyDescent="0.25">
      <c r="A118" s="8"/>
      <c r="B118" s="82"/>
      <c r="C118" s="35" t="s">
        <v>166</v>
      </c>
      <c r="D118" s="18"/>
      <c r="E118" s="18"/>
      <c r="F118" s="18"/>
      <c r="G118" s="81"/>
      <c r="H118" s="40"/>
      <c r="I118" s="13">
        <f>I77+I117</f>
        <v>4184699.0864642859</v>
      </c>
      <c r="J118" s="20">
        <f t="shared" ref="J118:N118" si="119">J77+J117</f>
        <v>978543.66747321421</v>
      </c>
      <c r="K118" s="20">
        <f t="shared" si="119"/>
        <v>3206155.4189910712</v>
      </c>
      <c r="L118" s="13">
        <f t="shared" si="119"/>
        <v>3758384.7564642853</v>
      </c>
      <c r="M118" s="20">
        <f t="shared" si="119"/>
        <v>979813.16747321421</v>
      </c>
      <c r="N118" s="20">
        <f t="shared" si="119"/>
        <v>2778571.5889910716</v>
      </c>
      <c r="O118" s="13">
        <f t="shared" si="117"/>
        <v>-426314.33000000054</v>
      </c>
      <c r="P118" s="20">
        <f t="shared" si="117"/>
        <v>1269.5</v>
      </c>
      <c r="Q118" s="20">
        <f t="shared" si="117"/>
        <v>-427583.82999999961</v>
      </c>
      <c r="R118" s="13"/>
      <c r="S118" s="13">
        <f>S77+S117</f>
        <v>979813.2134732143</v>
      </c>
      <c r="T118" s="13">
        <f>T77+T117</f>
        <v>0</v>
      </c>
      <c r="U118" s="13">
        <f>U77+U117</f>
        <v>0</v>
      </c>
      <c r="V118" s="13">
        <f>V77+V117</f>
        <v>2778571.5918392856</v>
      </c>
      <c r="W118" s="81"/>
      <c r="X118" s="81"/>
      <c r="Y118" s="91"/>
      <c r="Z118" s="91"/>
      <c r="AA118" s="94"/>
      <c r="AB118" s="94"/>
      <c r="AC118" s="102"/>
      <c r="AD118" s="81"/>
      <c r="AE118" s="81"/>
      <c r="AF118" s="81"/>
    </row>
    <row r="119" spans="1:32" s="1" customFormat="1" ht="110.25" customHeight="1" x14ac:dyDescent="0.25">
      <c r="A119" s="43"/>
      <c r="B119" s="43"/>
      <c r="C119" s="44"/>
      <c r="D119" s="5"/>
      <c r="E119" s="5"/>
      <c r="F119" s="5"/>
      <c r="G119" s="5"/>
      <c r="I119" s="45"/>
      <c r="J119" s="45"/>
      <c r="K119" s="45"/>
      <c r="L119" s="45"/>
      <c r="M119" s="45"/>
      <c r="N119" s="45"/>
      <c r="O119" s="45"/>
      <c r="P119" s="45"/>
      <c r="Q119" s="45"/>
      <c r="R119" s="43"/>
      <c r="S119" s="45"/>
      <c r="T119" s="46"/>
      <c r="U119" s="46"/>
      <c r="V119" s="46"/>
      <c r="W119" s="6"/>
      <c r="X119" s="6"/>
      <c r="Y119" s="6"/>
      <c r="Z119" s="6"/>
      <c r="AA119" s="6"/>
      <c r="AB119" s="6"/>
      <c r="AC119" s="47"/>
      <c r="AD119" s="47"/>
      <c r="AE119" s="48"/>
      <c r="AF119" s="48"/>
    </row>
    <row r="120" spans="1:32" s="60" customFormat="1" ht="28.5" customHeight="1" x14ac:dyDescent="0.4">
      <c r="A120" s="59"/>
      <c r="B120" s="59"/>
      <c r="D120" s="61" t="s">
        <v>60</v>
      </c>
      <c r="E120" s="62"/>
      <c r="F120" s="62"/>
      <c r="G120" s="63"/>
      <c r="H120" s="63"/>
      <c r="I120" s="62"/>
      <c r="J120" s="62"/>
      <c r="K120" s="62"/>
      <c r="L120" s="64"/>
      <c r="M120" s="65"/>
      <c r="N120" s="62"/>
      <c r="O120" s="64"/>
      <c r="P120" s="64"/>
      <c r="Q120" s="65"/>
      <c r="R120" s="65"/>
      <c r="S120" s="65"/>
      <c r="T120" s="66" t="s">
        <v>61</v>
      </c>
      <c r="U120" s="64"/>
      <c r="V120" s="64"/>
      <c r="W120" s="67"/>
      <c r="X120" s="67"/>
      <c r="Y120" s="67"/>
      <c r="Z120" s="67"/>
      <c r="AA120" s="67"/>
      <c r="AB120" s="67"/>
      <c r="AC120" s="68"/>
      <c r="AD120" s="68"/>
      <c r="AE120" s="69"/>
      <c r="AF120" s="69"/>
    </row>
    <row r="121" spans="1:32" s="1" customFormat="1" ht="77.25" customHeight="1" x14ac:dyDescent="0.25">
      <c r="A121" s="43"/>
      <c r="B121" s="43"/>
      <c r="C121" s="44"/>
      <c r="D121" s="5"/>
      <c r="E121" s="5"/>
      <c r="F121" s="5"/>
      <c r="G121" s="5"/>
      <c r="I121" s="45"/>
      <c r="J121" s="45"/>
      <c r="K121" s="45"/>
      <c r="L121" s="45"/>
      <c r="M121" s="45"/>
      <c r="N121" s="45"/>
      <c r="O121" s="45"/>
      <c r="P121" s="45"/>
      <c r="Q121" s="45"/>
      <c r="R121" s="43"/>
      <c r="S121" s="45"/>
      <c r="T121" s="45"/>
      <c r="U121" s="5"/>
      <c r="V121" s="5"/>
      <c r="W121" s="6"/>
      <c r="X121" s="6"/>
      <c r="Y121" s="6"/>
      <c r="Z121" s="6"/>
      <c r="AA121" s="6"/>
      <c r="AB121" s="6"/>
      <c r="AC121" s="47"/>
      <c r="AD121" s="47"/>
      <c r="AE121" s="48"/>
      <c r="AF121" s="48"/>
    </row>
    <row r="122" spans="1:32" s="60" customFormat="1" ht="42.75" customHeight="1" x14ac:dyDescent="0.4">
      <c r="A122" s="70"/>
      <c r="C122" s="71" t="s">
        <v>172</v>
      </c>
      <c r="E122" s="64"/>
      <c r="F122" s="64"/>
      <c r="I122" s="64"/>
      <c r="J122" s="64"/>
      <c r="K122" s="64"/>
      <c r="L122" s="64"/>
      <c r="N122" s="64"/>
      <c r="O122" s="64"/>
      <c r="P122" s="64"/>
      <c r="S122" s="64"/>
      <c r="T122" s="64"/>
      <c r="U122" s="64"/>
      <c r="V122" s="64"/>
      <c r="W122" s="72"/>
      <c r="X122" s="72"/>
      <c r="Y122" s="72"/>
      <c r="Z122" s="72"/>
      <c r="AA122" s="72"/>
      <c r="AB122" s="72"/>
      <c r="AC122" s="72"/>
      <c r="AD122" s="72"/>
    </row>
    <row r="123" spans="1:32" x14ac:dyDescent="0.3">
      <c r="A123" s="43"/>
      <c r="B123" s="43"/>
      <c r="C123" s="50"/>
      <c r="D123" s="50"/>
      <c r="E123" s="56"/>
      <c r="F123" s="56"/>
      <c r="G123" s="50"/>
      <c r="H123" s="50"/>
      <c r="I123" s="56"/>
      <c r="J123" s="56"/>
      <c r="K123" s="56"/>
      <c r="L123" s="56"/>
      <c r="M123" s="50"/>
      <c r="N123" s="56"/>
      <c r="O123" s="56"/>
      <c r="P123" s="56"/>
      <c r="Q123" s="50"/>
      <c r="R123" s="50"/>
      <c r="S123" s="56"/>
      <c r="T123" s="56"/>
      <c r="U123" s="56"/>
      <c r="V123" s="56"/>
      <c r="W123" s="51"/>
      <c r="X123" s="51"/>
      <c r="Y123" s="51"/>
      <c r="Z123" s="51"/>
      <c r="AA123" s="51"/>
      <c r="AB123" s="51"/>
      <c r="AC123" s="51"/>
      <c r="AD123" s="51"/>
      <c r="AE123" s="50"/>
      <c r="AF123" s="50"/>
    </row>
    <row r="124" spans="1:32" s="26" customFormat="1" x14ac:dyDescent="0.3">
      <c r="A124" s="48"/>
      <c r="B124" s="49"/>
      <c r="E124" s="27"/>
      <c r="F124" s="27"/>
      <c r="I124" s="27"/>
      <c r="J124" s="27"/>
      <c r="K124" s="27"/>
      <c r="L124" s="55"/>
      <c r="M124" s="49"/>
      <c r="N124" s="27"/>
      <c r="O124" s="55"/>
      <c r="P124" s="55"/>
      <c r="Q124" s="49"/>
      <c r="R124" s="49"/>
      <c r="S124" s="55"/>
      <c r="T124" s="55"/>
      <c r="U124" s="55"/>
      <c r="V124" s="55"/>
      <c r="W124" s="52"/>
      <c r="X124" s="52"/>
      <c r="Y124" s="52"/>
      <c r="Z124" s="52"/>
      <c r="AA124" s="52"/>
      <c r="AB124" s="52"/>
      <c r="AC124" s="52"/>
      <c r="AD124" s="52"/>
      <c r="AE124" s="49"/>
      <c r="AF124" s="49"/>
    </row>
    <row r="125" spans="1:32" x14ac:dyDescent="0.3">
      <c r="A125" s="48"/>
      <c r="B125" s="50"/>
      <c r="C125" s="50"/>
      <c r="D125" s="50"/>
      <c r="E125" s="56"/>
      <c r="F125" s="56"/>
      <c r="G125" s="50"/>
      <c r="H125" s="50"/>
      <c r="I125" s="56"/>
      <c r="J125" s="56"/>
      <c r="K125" s="56"/>
      <c r="L125" s="56"/>
      <c r="M125" s="50"/>
      <c r="N125" s="56"/>
      <c r="O125" s="56"/>
      <c r="P125" s="56"/>
      <c r="Q125" s="50"/>
      <c r="R125" s="50"/>
      <c r="S125" s="56"/>
      <c r="T125" s="56"/>
      <c r="U125" s="56"/>
      <c r="V125" s="56"/>
      <c r="W125" s="51"/>
      <c r="X125" s="51"/>
      <c r="Y125" s="51"/>
      <c r="Z125" s="51"/>
      <c r="AA125" s="51"/>
      <c r="AB125" s="51"/>
      <c r="AC125" s="51"/>
      <c r="AD125" s="51"/>
      <c r="AE125" s="50"/>
      <c r="AF125" s="50"/>
    </row>
    <row r="126" spans="1:32" x14ac:dyDescent="0.3">
      <c r="A126" s="48"/>
      <c r="B126" s="50"/>
      <c r="C126" s="50"/>
      <c r="D126" s="50"/>
      <c r="E126" s="56"/>
      <c r="F126" s="56"/>
      <c r="G126" s="50"/>
      <c r="H126" s="50"/>
      <c r="I126" s="56"/>
      <c r="J126" s="56"/>
      <c r="K126" s="56"/>
      <c r="L126" s="56"/>
      <c r="M126" s="50"/>
      <c r="N126" s="56"/>
      <c r="O126" s="56"/>
      <c r="P126" s="56"/>
      <c r="Q126" s="50"/>
      <c r="R126" s="50"/>
      <c r="S126" s="56"/>
      <c r="T126" s="56"/>
      <c r="U126" s="56"/>
      <c r="V126" s="56"/>
      <c r="W126" s="51"/>
      <c r="X126" s="51"/>
      <c r="Y126" s="51"/>
      <c r="Z126" s="51"/>
      <c r="AA126" s="51"/>
      <c r="AB126" s="51"/>
      <c r="AC126" s="51"/>
      <c r="AD126" s="51"/>
      <c r="AE126" s="50"/>
      <c r="AF126" s="50"/>
    </row>
  </sheetData>
  <mergeCells count="64">
    <mergeCell ref="A4:AF4"/>
    <mergeCell ref="U11:U13"/>
    <mergeCell ref="V11:V13"/>
    <mergeCell ref="W10:AD10"/>
    <mergeCell ref="B10:G10"/>
    <mergeCell ref="H10:H13"/>
    <mergeCell ref="I10:R10"/>
    <mergeCell ref="S10:V10"/>
    <mergeCell ref="R11:R13"/>
    <mergeCell ref="D11:D13"/>
    <mergeCell ref="E11:F12"/>
    <mergeCell ref="AA11:AB12"/>
    <mergeCell ref="B11:B13"/>
    <mergeCell ref="A6:AF6"/>
    <mergeCell ref="A7:AF7"/>
    <mergeCell ref="A8:AF8"/>
    <mergeCell ref="Y79:Y118"/>
    <mergeCell ref="Z79:Z118"/>
    <mergeCell ref="AA79:AA118"/>
    <mergeCell ref="B15:B118"/>
    <mergeCell ref="C15:AD15"/>
    <mergeCell ref="C78:AD78"/>
    <mergeCell ref="G16:G77"/>
    <mergeCell ref="G79:G118"/>
    <mergeCell ref="H16:H77"/>
    <mergeCell ref="H79:H117"/>
    <mergeCell ref="AB79:AB118"/>
    <mergeCell ref="AD16:AD77"/>
    <mergeCell ref="AC79:AC118"/>
    <mergeCell ref="AD79:AD118"/>
    <mergeCell ref="T12:T13"/>
    <mergeCell ref="S12:S13"/>
    <mergeCell ref="S11:T11"/>
    <mergeCell ref="C11:C13"/>
    <mergeCell ref="L11:N11"/>
    <mergeCell ref="O11:Q11"/>
    <mergeCell ref="L12:L13"/>
    <mergeCell ref="M12:M13"/>
    <mergeCell ref="N12:N13"/>
    <mergeCell ref="O12:O13"/>
    <mergeCell ref="P12:P13"/>
    <mergeCell ref="Q12:Q13"/>
    <mergeCell ref="A10:A13"/>
    <mergeCell ref="I11:K11"/>
    <mergeCell ref="I12:I13"/>
    <mergeCell ref="J12:J13"/>
    <mergeCell ref="K12:K13"/>
    <mergeCell ref="G11:G13"/>
    <mergeCell ref="AE15:AE118"/>
    <mergeCell ref="AF15:AF118"/>
    <mergeCell ref="AF10:AF13"/>
    <mergeCell ref="AC11:AD12"/>
    <mergeCell ref="W11:X12"/>
    <mergeCell ref="Y11:Z12"/>
    <mergeCell ref="AE10:AE13"/>
    <mergeCell ref="W16:W77"/>
    <mergeCell ref="X16:X77"/>
    <mergeCell ref="Y16:Y77"/>
    <mergeCell ref="Z16:Z77"/>
    <mergeCell ref="AA16:AA77"/>
    <mergeCell ref="AB16:AB77"/>
    <mergeCell ref="AC16:AC77"/>
    <mergeCell ref="W79:W118"/>
    <mergeCell ref="X79:X118"/>
  </mergeCells>
  <pageMargins left="0.31496062992125984" right="0.27559055118110237" top="0.39370078740157483" bottom="0.39370078740157483" header="0.23622047244094491" footer="0.23622047244094491"/>
  <pageSetup paperSize="9" scale="32" fitToWidth="2" orientation="landscape" r:id="rId1"/>
  <rowBreaks count="1" manualBreakCount="1">
    <brk id="122" max="16383" man="1"/>
  </rowBreaks>
  <colBreaks count="1" manualBreakCount="1">
    <brk id="22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User</cp:lastModifiedBy>
  <cp:lastPrinted>2024-04-15T10:54:07Z</cp:lastPrinted>
  <dcterms:created xsi:type="dcterms:W3CDTF">2016-04-11T04:08:30Z</dcterms:created>
  <dcterms:modified xsi:type="dcterms:W3CDTF">2024-04-19T11:13:25Z</dcterms:modified>
</cp:coreProperties>
</file>